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vallejo\Desktop\Oficina Estrategica\Ita\"/>
    </mc:Choice>
  </mc:AlternateContent>
  <xr:revisionPtr revIDLastSave="0" documentId="8_{4193779D-6F2B-47CF-B961-E51A759456B8}" xr6:coauthVersionLast="47" xr6:coauthVersionMax="47" xr10:uidLastSave="{00000000-0000-0000-0000-000000000000}"/>
  <bookViews>
    <workbookView xWindow="-108" yWindow="-108" windowWidth="23256" windowHeight="13896" activeTab="2" xr2:uid="{00000000-000D-0000-FFFF-FFFF00000000}"/>
  </bookViews>
  <sheets>
    <sheet name="EMPLEADOS 26092022" sheetId="1" r:id="rId1"/>
    <sheet name="Hoja1" sheetId="3" state="hidden" r:id="rId2"/>
    <sheet name="CONTRATISTAS 26102022" sheetId="2" r:id="rId3"/>
    <sheet name="Hoja2" sheetId="4" state="hidden" r:id="rId4"/>
  </sheets>
  <externalReferences>
    <externalReference r:id="rId5"/>
    <externalReference r:id="rId6"/>
  </externalReferences>
  <definedNames>
    <definedName name="_xlnm._FilterDatabase" localSheetId="2" hidden="1">'CONTRATISTAS 26102022'!$C$3:$N$65</definedName>
    <definedName name="_xlnm._FilterDatabase" localSheetId="0" hidden="1">'EMPLEADOS 26092022'!$B$3:$I$110</definedName>
    <definedName name="_xlnm._FilterDatabase" localSheetId="1" hidden="1">Hoja1!$B$2:$U$119</definedName>
    <definedName name="_xlnm._FilterDatabase" localSheetId="3" hidden="1">Hoja2!$B$2:$O$65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1" l="1"/>
  <c r="C26" i="1"/>
  <c r="C105" i="1"/>
  <c r="J5" i="2"/>
  <c r="J6" i="2"/>
  <c r="J7" i="2"/>
  <c r="K7" i="2" s="1"/>
  <c r="J8" i="2"/>
  <c r="K8" i="2" s="1"/>
  <c r="J9" i="2"/>
  <c r="J10" i="2"/>
  <c r="J11" i="2"/>
  <c r="K11" i="2" s="1"/>
  <c r="J12" i="2"/>
  <c r="J13" i="2"/>
  <c r="K13" i="2" s="1"/>
  <c r="J14" i="2"/>
  <c r="J15" i="2"/>
  <c r="K15" i="2" s="1"/>
  <c r="J16" i="2"/>
  <c r="J17" i="2"/>
  <c r="J18" i="2"/>
  <c r="J19" i="2"/>
  <c r="J20" i="2"/>
  <c r="J21" i="2"/>
  <c r="K21" i="2" s="1"/>
  <c r="J22" i="2"/>
  <c r="J23" i="2"/>
  <c r="K23" i="2" s="1"/>
  <c r="J24" i="2"/>
  <c r="J25" i="2"/>
  <c r="J26" i="2"/>
  <c r="J27" i="2"/>
  <c r="J28" i="2"/>
  <c r="J29" i="2"/>
  <c r="J30" i="2"/>
  <c r="J31" i="2"/>
  <c r="K31" i="2" s="1"/>
  <c r="J32" i="2"/>
  <c r="K32" i="2" s="1"/>
  <c r="J33" i="2"/>
  <c r="J34" i="2"/>
  <c r="K34" i="2" s="1"/>
  <c r="J35" i="2"/>
  <c r="K35" i="2" s="1"/>
  <c r="J36" i="2"/>
  <c r="J37" i="2"/>
  <c r="J38" i="2"/>
  <c r="J39" i="2"/>
  <c r="J40" i="2"/>
  <c r="K40" i="2" s="1"/>
  <c r="J41" i="2"/>
  <c r="K41" i="2" s="1"/>
  <c r="J42" i="2"/>
  <c r="J43" i="2"/>
  <c r="K43" i="2" s="1"/>
  <c r="J44" i="2"/>
  <c r="J45" i="2"/>
  <c r="K45" i="2" s="1"/>
  <c r="J46" i="2"/>
  <c r="K46" i="2" s="1"/>
  <c r="J47" i="2"/>
  <c r="J48" i="2"/>
  <c r="J49" i="2"/>
  <c r="J50" i="2"/>
  <c r="K50" i="2" s="1"/>
  <c r="J51" i="2"/>
  <c r="J52" i="2"/>
  <c r="J53" i="2"/>
  <c r="J54" i="2"/>
  <c r="K54" i="2" s="1"/>
  <c r="J55" i="2"/>
  <c r="K55" i="2" s="1"/>
  <c r="J56" i="2"/>
  <c r="K56" i="2" s="1"/>
  <c r="J57" i="2"/>
  <c r="K57" i="2" s="1"/>
  <c r="J58" i="2"/>
  <c r="K58" i="2" s="1"/>
  <c r="J59" i="2"/>
  <c r="K59" i="2" s="1"/>
  <c r="J60" i="2"/>
  <c r="J61" i="2"/>
  <c r="K61" i="2" s="1"/>
  <c r="J62" i="2"/>
  <c r="K62" i="2" s="1"/>
  <c r="J63" i="2"/>
  <c r="K63" i="2" s="1"/>
  <c r="J64" i="2"/>
  <c r="K64" i="2" s="1"/>
  <c r="J65" i="2"/>
  <c r="K65" i="2" s="1"/>
  <c r="J4" i="2"/>
  <c r="C43"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6" i="1"/>
  <c r="E107" i="1"/>
  <c r="E108" i="1"/>
  <c r="E109" i="1"/>
  <c r="E110" i="1"/>
  <c r="E4" i="1"/>
  <c r="C5" i="1"/>
  <c r="C6" i="1"/>
  <c r="C7" i="1"/>
  <c r="C8" i="1"/>
  <c r="C9" i="1"/>
  <c r="C10" i="1"/>
  <c r="C11" i="1"/>
  <c r="C12" i="1"/>
  <c r="C13" i="1"/>
  <c r="C14" i="1"/>
  <c r="C15" i="1"/>
  <c r="C16" i="1"/>
  <c r="C17" i="1"/>
  <c r="C18" i="1"/>
  <c r="C19" i="1"/>
  <c r="C20" i="1"/>
  <c r="C21" i="1"/>
  <c r="C22" i="1"/>
  <c r="C23" i="1"/>
  <c r="C24" i="1"/>
  <c r="C25" i="1"/>
  <c r="C28" i="1"/>
  <c r="C29" i="1"/>
  <c r="C30" i="1"/>
  <c r="C31" i="1"/>
  <c r="C32" i="1"/>
  <c r="C33" i="1"/>
  <c r="C34" i="1"/>
  <c r="C35" i="1"/>
  <c r="C36" i="1"/>
  <c r="C37" i="1"/>
  <c r="C38" i="1"/>
  <c r="C39" i="1"/>
  <c r="C40" i="1"/>
  <c r="C41" i="1"/>
  <c r="C42"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6" i="1"/>
  <c r="C107" i="1"/>
  <c r="C108" i="1"/>
  <c r="C109" i="1"/>
  <c r="C110" i="1"/>
  <c r="C4" i="1"/>
  <c r="G115" i="3"/>
  <c r="G110" i="3"/>
  <c r="G96" i="3"/>
  <c r="G95" i="3"/>
  <c r="G94" i="3"/>
  <c r="G93" i="3"/>
  <c r="G92" i="3"/>
  <c r="G90" i="3"/>
  <c r="G89" i="3"/>
  <c r="G88" i="3"/>
  <c r="G87" i="3"/>
  <c r="G86" i="3"/>
  <c r="G85" i="3"/>
  <c r="K84" i="3"/>
  <c r="G84" i="3"/>
  <c r="G83" i="3"/>
  <c r="G82" i="3"/>
  <c r="G81" i="3"/>
  <c r="G80" i="3"/>
  <c r="G79" i="3"/>
  <c r="G78" i="3"/>
  <c r="G77" i="3"/>
  <c r="G76" i="3"/>
  <c r="G75" i="3"/>
  <c r="G74" i="3"/>
  <c r="G73" i="3"/>
  <c r="G72" i="3"/>
  <c r="G71" i="3"/>
  <c r="G70" i="3"/>
  <c r="G68" i="3"/>
  <c r="G67" i="3"/>
  <c r="G66" i="3"/>
  <c r="G65" i="3"/>
  <c r="G64" i="3"/>
  <c r="G63" i="3"/>
  <c r="G62" i="3"/>
  <c r="G61" i="3"/>
  <c r="G60" i="3"/>
  <c r="G59" i="3"/>
  <c r="G58" i="3"/>
  <c r="G57" i="3"/>
  <c r="G56" i="3"/>
  <c r="K55" i="3"/>
  <c r="G55" i="3"/>
  <c r="G54" i="3"/>
  <c r="G53" i="3"/>
  <c r="G52" i="3"/>
  <c r="G51" i="3"/>
  <c r="G50" i="3"/>
  <c r="G49" i="3"/>
  <c r="G47" i="3"/>
  <c r="G45" i="3"/>
  <c r="G44" i="3"/>
  <c r="G43" i="3"/>
  <c r="G42" i="3"/>
  <c r="G41" i="3"/>
  <c r="G40" i="3"/>
  <c r="G39" i="3"/>
  <c r="G38" i="3"/>
  <c r="K37" i="3"/>
  <c r="G37" i="3"/>
  <c r="G36" i="3"/>
  <c r="G35" i="3"/>
  <c r="G33" i="3"/>
  <c r="G32" i="3"/>
  <c r="G31" i="3"/>
  <c r="G30" i="3"/>
  <c r="G29" i="3"/>
  <c r="G28" i="3"/>
  <c r="G27" i="3"/>
  <c r="G26" i="3"/>
  <c r="G25" i="3"/>
  <c r="G24" i="3"/>
  <c r="G23" i="3"/>
  <c r="G22" i="3"/>
  <c r="K21" i="3"/>
  <c r="G21" i="3"/>
  <c r="G20" i="3"/>
  <c r="G19" i="3"/>
  <c r="G18" i="3"/>
  <c r="K17" i="3"/>
  <c r="G17" i="3"/>
  <c r="G16" i="3"/>
  <c r="G15" i="3"/>
  <c r="G14" i="3"/>
  <c r="G13" i="3"/>
  <c r="G12" i="3"/>
  <c r="G11" i="3"/>
  <c r="G10" i="3"/>
  <c r="G9" i="3"/>
  <c r="V8" i="3"/>
  <c r="G8" i="3"/>
  <c r="K7" i="3"/>
  <c r="G7" i="3"/>
  <c r="K6" i="3"/>
  <c r="G6" i="3"/>
  <c r="G5" i="3"/>
  <c r="G4" i="3"/>
  <c r="G3" i="3"/>
</calcChain>
</file>

<file path=xl/sharedStrings.xml><?xml version="1.0" encoding="utf-8"?>
<sst xmlns="http://schemas.openxmlformats.org/spreadsheetml/2006/main" count="2328" uniqueCount="917">
  <si>
    <t>Nombre</t>
  </si>
  <si>
    <t>Telefono</t>
  </si>
  <si>
    <t>Email</t>
  </si>
  <si>
    <t>Salario</t>
  </si>
  <si>
    <t>Nombre Dependencia</t>
  </si>
  <si>
    <t>Nombre Cargo</t>
  </si>
  <si>
    <t>jospina@esu.com.co</t>
  </si>
  <si>
    <t>eardila@esu.com.co</t>
  </si>
  <si>
    <t>jhernandez@esu.com.co</t>
  </si>
  <si>
    <t>llondono@esu.com.co</t>
  </si>
  <si>
    <t>lvillada@esu.com.co</t>
  </si>
  <si>
    <t>mdevia.ext@esu.com.co</t>
  </si>
  <si>
    <t>sarias@esu.com.co</t>
  </si>
  <si>
    <t>vperez@esu.com.co</t>
  </si>
  <si>
    <t>fceballos@esu.com.co</t>
  </si>
  <si>
    <t>mgamarra@esu.com.co</t>
  </si>
  <si>
    <t>scarrascal@esu.com.co</t>
  </si>
  <si>
    <t>mescobar@esu.com.co</t>
  </si>
  <si>
    <t>ahincapie@esu.com.co</t>
  </si>
  <si>
    <t>cmolina@esu.com.co</t>
  </si>
  <si>
    <t>gsantamaria@esu.com.co</t>
  </si>
  <si>
    <t>dzuluaga@esu.com.co</t>
  </si>
  <si>
    <t>msanchez@esu.com.co</t>
  </si>
  <si>
    <t>emartinez@esu.com.co</t>
  </si>
  <si>
    <t>cospina@esu.com.co</t>
  </si>
  <si>
    <t>mmaya@esu.com.co</t>
  </si>
  <si>
    <t>mgarro@esu.com.co</t>
  </si>
  <si>
    <t>ggonzalez@esu.com.co</t>
  </si>
  <si>
    <t>Gerencia</t>
  </si>
  <si>
    <t>avalencia@esu.com.co</t>
  </si>
  <si>
    <t>szapata@esu.com.co</t>
  </si>
  <si>
    <t>sariasc@esu.com.co</t>
  </si>
  <si>
    <t>lmoncada@esu.com.co</t>
  </si>
  <si>
    <t>lmesa@esu.com.co</t>
  </si>
  <si>
    <t>mverbel@esu.com.co</t>
  </si>
  <si>
    <t>hcifuentes@esu.com.co</t>
  </si>
  <si>
    <t>rrivera@esu.com.co</t>
  </si>
  <si>
    <t>rmejia@esu.com.co</t>
  </si>
  <si>
    <t>fgil@esu.com.co</t>
  </si>
  <si>
    <t>mvelasquez@esu.com.co</t>
  </si>
  <si>
    <t>emunoz@esu.com.co</t>
  </si>
  <si>
    <t>lguerra@esu.com.co</t>
  </si>
  <si>
    <t>hcastrillon@esu.com.co</t>
  </si>
  <si>
    <t>lgraciano@esu.com.co</t>
  </si>
  <si>
    <t>dtangarife@esu.com.co</t>
  </si>
  <si>
    <t>evillada@esu.com.co</t>
  </si>
  <si>
    <t>amejiam@esu.com.co</t>
  </si>
  <si>
    <t>ymarin@esu.com.co</t>
  </si>
  <si>
    <t>mreina@esu.com.co</t>
  </si>
  <si>
    <t>jarcila@esu.com.co</t>
  </si>
  <si>
    <t>Enlace</t>
  </si>
  <si>
    <t>https://www.funcionpublica.gov.co/web/sigep/hdv/-/directorio/S2866235-4232-4/view</t>
  </si>
  <si>
    <t>https://www.funcionpublica.gov.co/web/sigep/hdv/-/directorio/S2087082-4232-4/view</t>
  </si>
  <si>
    <t>https://www.funcionpublica.gov.co/web/sigep/hdv/-/directorio/S2446177-4232-4/view</t>
  </si>
  <si>
    <t>https://www.funcionpublica.gov.co/web/sigep/hdv/-/directorio/S4260133-4232-4/view</t>
  </si>
  <si>
    <t>https://www.funcionpublica.gov.co/web/sigep/hdv/-/directorio/S4260134-4232-4/view</t>
  </si>
  <si>
    <t>https://www.funcionpublica.gov.co/web/sigep/hdv/-/directorio/S4513407-4232-4/view</t>
  </si>
  <si>
    <t>https://www.funcionpublica.gov.co/web/sigep/hdv/-/directorio/S4260135-4232-4/view</t>
  </si>
  <si>
    <t>https://www.funcionpublica.gov.co/web/sigep/hdv/-/directorio/S2905789-4232-4/view</t>
  </si>
  <si>
    <t>https://www.funcionpublica.gov.co/web/sigep/hdv/-/directorio/S724694-4232-4/view</t>
  </si>
  <si>
    <t>https://www.funcionpublica.gov.co/web/sigep/hdv/-/directorio/S2154583-4232-4/view</t>
  </si>
  <si>
    <t>https://www.funcionpublica.gov.co/web/sigep/hdv/-/directorio/S2596748-4232-4/view</t>
  </si>
  <si>
    <t>https://www.funcionpublica.gov.co/web/sigep/hdv/-/directorio/S4260137-4232-4/view</t>
  </si>
  <si>
    <t>https://www.funcionpublica.gov.co/web/sigep/hdv/-/directorio/S538736-4232-4/view</t>
  </si>
  <si>
    <t>https://www.funcionpublica.gov.co/web/sigep/hdv/-/directorio/S894215-4232-4/view</t>
  </si>
  <si>
    <t>https://www.funcionpublica.gov.co/web/sigep/hdv/-/directorio/S2341458-4232-4/view</t>
  </si>
  <si>
    <t>https://www.funcionpublica.gov.co/web/sigep/hdv/-/directorio/S4260138-4232-4/view</t>
  </si>
  <si>
    <t>https://www.funcionpublica.gov.co/web/sigep/hdv/-/directorio/S4260139-4232-4/view</t>
  </si>
  <si>
    <t>https://www.funcionpublica.gov.co/web/sigep/hdv/-/directorio/S687726-4232-4/view</t>
  </si>
  <si>
    <t>https://www.funcionpublica.gov.co/web/sigep/hdv/-/directorio/S4260140-4232-4/view</t>
  </si>
  <si>
    <t>https://www.funcionpublica.gov.co/web/sigep/hdv/-/directorio/S4260141-4232-4/view</t>
  </si>
  <si>
    <t>https://www.funcionpublica.gov.co/web/sigep/hdv/-/directorio/S4260142-4232-4/view</t>
  </si>
  <si>
    <t>https://www.funcionpublica.gov.co/web/sigep/hdv/-/directorio/S4260143-4232-4/view</t>
  </si>
  <si>
    <t>https://www.funcionpublica.gov.co/web/sigep/hdv/-/directorio/S4260144-4232-4/view</t>
  </si>
  <si>
    <t>https://www.funcionpublica.gov.co/web/sigep/hdv/-/directorio/S2558956-4232-4/view</t>
  </si>
  <si>
    <t>https://www.funcionpublica.gov.co/web/sigep/hdv/-/directorio/S4260146-4232-4/view</t>
  </si>
  <si>
    <t>https://www.funcionpublica.gov.co/web/sigep/hdv/-/directorio/S4260147-4232-4/view</t>
  </si>
  <si>
    <t>https://www.funcionpublica.gov.co/web/sigep/hdv/-/directorio/S2228754-4232-4/view</t>
  </si>
  <si>
    <t>https://www.funcionpublica.gov.co/web/sigep/hdv/-/directorio/S4549373-4232-4/view</t>
  </si>
  <si>
    <t>https://www.funcionpublica.gov.co/web/sigep/hdv/-/directorio/S4583201-4232-4/view</t>
  </si>
  <si>
    <t>https://www.funcionpublica.gov.co/web/sigep/hdv/-/directorio/S4260148-4232-4/view</t>
  </si>
  <si>
    <t>https://www.funcionpublica.gov.co/web/sigep/hdv/-/directorio/S4260151-4232-4/view</t>
  </si>
  <si>
    <t>https://www.funcionpublica.gov.co/web/sigep/hdv/-/directorio/S4260153-4232-4/view</t>
  </si>
  <si>
    <t>https://www.funcionpublica.gov.co/web/sigep/hdv/-/directorio/S904057-4232-4/view</t>
  </si>
  <si>
    <t>https://www.funcionpublica.gov.co/web/sigep/hdv/-/directorio/S4549371-4232-4/view</t>
  </si>
  <si>
    <t>https://www.funcionpublica.gov.co/web/sigep/hdv/-/directorio/S2300539-4232-4/view</t>
  </si>
  <si>
    <t>https://www.funcionpublica.gov.co/web/sigep/hdv/-/directorio/S1768959-4232-4/view</t>
  </si>
  <si>
    <t>https://www.funcionpublica.gov.co/web/sigep/hdv/-/directorio/S4260679-4232-4/view</t>
  </si>
  <si>
    <t>https://www.funcionpublica.gov.co/web/sigep/hdv/-/directorio/S1435355-4232-4/view</t>
  </si>
  <si>
    <t>https://www.funcionpublica.gov.co/web/sigep/hdv/-/directorio/S4260680-4232-4/view</t>
  </si>
  <si>
    <t>https://www.funcionpublica.gov.co/web/sigep/hdv/-/directorio/S4553067-4232-4/view</t>
  </si>
  <si>
    <t>https://www.funcionpublica.gov.co/web/sigep/hdv/-/directorio/S4260121-4232-4/view</t>
  </si>
  <si>
    <t>https://www.funcionpublica.gov.co/web/sigep/hdv/-/directorio/S4260682-4232-4/view</t>
  </si>
  <si>
    <t>https://www.funcionpublica.gov.co/web/sigep/hdv/-/directorio/S4549372-4232-4/view</t>
  </si>
  <si>
    <t>https://www.funcionpublica.gov.co/web/sigep/hdv/-/directorio/S4260683-4232-4/view</t>
  </si>
  <si>
    <t>https://www.funcionpublica.gov.co/web/sigep/hdv/-/directorio/S4124435-4232-4/view</t>
  </si>
  <si>
    <t>https://www.funcionpublica.gov.co/web/sigep/hdv/-/directorio/S3751512-4232-4/view</t>
  </si>
  <si>
    <t>https://www.funcionpublica.gov.co/web/sigep/hdv/-/directorio/S4260685-4232-4/view</t>
  </si>
  <si>
    <t>https://www.funcionpublica.gov.co/web/sigep/hdv/-/directorio/S4515998-4232-4/view</t>
  </si>
  <si>
    <t>https://www.funcionpublica.gov.co/web/sigep/hdv/-/directorio/S1238118-4232-4/view</t>
  </si>
  <si>
    <t>https://www.funcionpublica.gov.co/web/sigep/hdv/-/directorio/S1401665-4232-4/view</t>
  </si>
  <si>
    <t>https://www.funcionpublica.gov.co/web/sigep/hdv/-/directorio/S4605946-4232-4/view</t>
  </si>
  <si>
    <t>https://www.funcionpublica.gov.co/web/sigep/hdv/-/directorio/S4260686-4232-4/view</t>
  </si>
  <si>
    <t>jvelasquez@esu.com.co</t>
  </si>
  <si>
    <t>vhernandez@esu.com.co</t>
  </si>
  <si>
    <t>dospinac@esu.com.co</t>
  </si>
  <si>
    <t>lecheverri@esu.com.co</t>
  </si>
  <si>
    <t>mmarin@esu.com.co</t>
  </si>
  <si>
    <t>cgarcia@esu.com.co</t>
  </si>
  <si>
    <t>arendon@esu.com.co</t>
  </si>
  <si>
    <t>mcardona@esu.com.co</t>
  </si>
  <si>
    <t>mvaron@esu.com.co</t>
  </si>
  <si>
    <t>jortiz@esu.com.co</t>
  </si>
  <si>
    <t>Cédula</t>
  </si>
  <si>
    <r>
      <rPr>
        <b/>
        <sz val="18"/>
        <color theme="1"/>
        <rFont val="Calibri"/>
        <family val="2"/>
        <scheme val="minor"/>
      </rPr>
      <t>BASE DE DATOS - EMPLEADOS DE LA ESU</t>
    </r>
    <r>
      <rPr>
        <b/>
        <sz val="11"/>
        <color theme="1"/>
        <rFont val="Calibri"/>
        <family val="2"/>
        <scheme val="minor"/>
      </rPr>
      <t xml:space="preserve">
</t>
    </r>
    <r>
      <rPr>
        <sz val="11"/>
        <color theme="1"/>
        <rFont val="Calibri"/>
        <family val="2"/>
        <scheme val="minor"/>
      </rPr>
      <t>Fecha de actualización: 26 de septiembre de 2022</t>
    </r>
  </si>
  <si>
    <t>Yomaira  Bohorquez Bohorquez</t>
  </si>
  <si>
    <t xml:space="preserve">José Leonardo Zapata Acosta </t>
  </si>
  <si>
    <t>Henedy Johana Taborda Mosquera</t>
  </si>
  <si>
    <t>Luis Fernando  Lopez Gallego</t>
  </si>
  <si>
    <t>Juan Pablo  Ospina Osorio</t>
  </si>
  <si>
    <t>Gloria Alexandra  Valencia Rojas</t>
  </si>
  <si>
    <t>Erika Natalia  Ramírez Miranda</t>
  </si>
  <si>
    <t>Claudia Marcela  Franco Guzmán</t>
  </si>
  <si>
    <t xml:space="preserve">Catherine  Tobon Zapata </t>
  </si>
  <si>
    <t>Carlos Andres Escobar Toro</t>
  </si>
  <si>
    <t>Wilmar Gabriel Ocampo Villa</t>
  </si>
  <si>
    <t>Astrid Lorena Vallejo Bedoya</t>
  </si>
  <si>
    <t>Ena Johana Benitez Hernandez</t>
  </si>
  <si>
    <t>Laura Valentina Vanegas Ramirez</t>
  </si>
  <si>
    <t>Simon Ruiz Garcia</t>
  </si>
  <si>
    <t>Claudia Velez Yepes</t>
  </si>
  <si>
    <t>Matha Guerrero Largo</t>
  </si>
  <si>
    <t>Gloria Inés Aristizabal</t>
  </si>
  <si>
    <t>Prestación de servicios de apoyo a la gestión en las actividades relacionadas con la elaboración de informes institucionales y trámites jurídicos de los procesos administrativos, logísticos, financieros y contractuales de la Unidad Jurídica de la Secretaría General.</t>
  </si>
  <si>
    <t>Contrato de prestación de servicios profesionales para el apoyo a la supervisión e implantación de los contratos que celebra la ESU y para la elaboración de reportes e informes para los clientes finales y demás actividades que requiera la subgerencia de servicios.</t>
  </si>
  <si>
    <t xml:space="preserve">Contrato de prestación de servicios profesionales de abogado adscrito a la Secretaría General, para brindar apoyo jurídico en la actividad contractual y administrativa de las diferentes líneas estratégicas de la Subgerencia de Servicios de la ESU, y en las demás actividades y necesidades que requiera la Entidad  
</t>
  </si>
  <si>
    <t>Contrato de Prestación de Servicios con el fin de realizar el acompañamiento operativo a la supervisión e implementación de los contratos interadministrativos o de cualquier índole suscritos por la ESU. Además, de apoyar las actividades que requiera la línea de innovación o cualquier dependencia de la Subgerencia de Servicios.</t>
  </si>
  <si>
    <t>Prestación de Servicios como apoyo a la gestión en los trámites
administrativos y logísticos de la Subgerencia de Servicios.</t>
  </si>
  <si>
    <t xml:space="preserve">Prestar los servicios de apoyo a la gestión en el proceso de implementación y documentación del Sistema de Gestión de Seguridad y Salud en el trabajo para cumplir con los requisitos de la normatividad vigente y apoyará el desempeño del Sistema de Gestión de Seguridad y Salud en el Trabajo. Además, generar actividades y secuencias, establecer roles y responsabilidades e identificar riesgos del entorno de trabajo. </t>
  </si>
  <si>
    <t>Contrato de Prestación de Servicios como apoyo a la Gestión con el fin de acompañar operativamente el proceso de liquidación de los contratos suscritos y ejecutados por la Esu, así como el apoyo en la supervisión y el acompañamiento en la ejecución de los contratos, llevando a cabo la elaboración de los reportes e informes para los clientes finales y demás actividades que requiera la Subgerencia de Servicios.</t>
  </si>
  <si>
    <t>Cedula</t>
  </si>
  <si>
    <t xml:space="preserve">Correo electrónico Institucional </t>
  </si>
  <si>
    <t>Tipo de Contratación</t>
  </si>
  <si>
    <t xml:space="preserve">Dependencia </t>
  </si>
  <si>
    <t xml:space="preserve">Número de Contrato </t>
  </si>
  <si>
    <t>Honorarios Mensuales</t>
  </si>
  <si>
    <t>Fecha de Suscripción del Contrato</t>
  </si>
  <si>
    <t>Fecha de publicación Contrato</t>
  </si>
  <si>
    <t xml:space="preserve">Fecha De Terminación  del contrato </t>
  </si>
  <si>
    <t xml:space="preserve">Objeto del Contrato </t>
  </si>
  <si>
    <t>ENLACE SIGEP II</t>
  </si>
  <si>
    <t>Recursos Propios</t>
  </si>
  <si>
    <t xml:space="preserve">Gerencia </t>
  </si>
  <si>
    <t>Administrativa y Financiera</t>
  </si>
  <si>
    <t xml:space="preserve">Estratégica </t>
  </si>
  <si>
    <t xml:space="preserve">Servicios </t>
  </si>
  <si>
    <t>Jurídica</t>
  </si>
  <si>
    <t>lrodas.ext@esu.com.co</t>
  </si>
  <si>
    <t>Contrato de Prestación de Servicios Profesionales con el fin de apoyar las actividades derivadas del Proceso de Planeación Institucional y la Implementación y Gestión del Sistema Integrado de Gestión de la ESU.</t>
  </si>
  <si>
    <t>Prestación de servicios profesionales como asesor jurídico para la Gerencia, para brindar un acompañamiento en la coordinación, orientación, definición y seguimiento a la estructura interna y externa de los proyectos, para el fortalecimiento de las líneas de negocio.</t>
  </si>
  <si>
    <t>Contrato de prestación de servicios como Apoyo a la Gestión, con el fin de acompañar a la Subgerencia de Servicios en todos los procedimientos y tramites contractuales y administrativos, y en las demás actividades que requiera la Subgerencia de Servicios conforme a sus requerimientos.</t>
  </si>
  <si>
    <t xml:space="preserve">vigilancia </t>
  </si>
  <si>
    <t>Comercial</t>
  </si>
  <si>
    <t>Prestación de servicios profesionales para apoyar la Unidad de Mercadeo y Ventas de la Subgerencia Comercial y de Mercadeo, para hacer un acompañamiento a la ESU y a sus clientes en la consecución y ejecución de los contratos que requiera le Entidad, además, apoyar en aquellos asuntos que por su trascendencia y a su juicio, requieren de los conocimientos y experiencia propios.</t>
  </si>
  <si>
    <t>Prestación de servicios profesionales especializados en finanzas para que realice la estructuración y acompañamiento financiero a la nueva Oficina de Gestión de Proyectos- PMO, en donde se realizará el seguimiento financiero al proyecto C5 CAR y los demás proyectos de la Entidad.</t>
  </si>
  <si>
    <t>Juan Carlos Hoyos Murillo</t>
  </si>
  <si>
    <t>vmejia@esu.com.co</t>
  </si>
  <si>
    <t>Genero</t>
  </si>
  <si>
    <t xml:space="preserve">Nombre </t>
  </si>
  <si>
    <t xml:space="preserve">Correo </t>
  </si>
  <si>
    <t>Fecha de Nacimiento</t>
  </si>
  <si>
    <t xml:space="preserve">Unidad /Equipo de trabajo </t>
  </si>
  <si>
    <t xml:space="preserve">Nivel de Estudios </t>
  </si>
  <si>
    <t>Titulo Obtenido</t>
  </si>
  <si>
    <t>Cargo</t>
  </si>
  <si>
    <t xml:space="preserve">Nivel </t>
  </si>
  <si>
    <t>Tipo de contrato</t>
  </si>
  <si>
    <t>Perfil Requerido</t>
  </si>
  <si>
    <t xml:space="preserve">Requisitos del Perfil </t>
  </si>
  <si>
    <t xml:space="preserve">Salario </t>
  </si>
  <si>
    <t xml:space="preserve">Fecha de Inicio </t>
  </si>
  <si>
    <t xml:space="preserve">Proceso de Selección </t>
  </si>
  <si>
    <t>1er Semestre</t>
  </si>
  <si>
    <t>2 do semestre</t>
  </si>
  <si>
    <t xml:space="preserve">Masculino </t>
  </si>
  <si>
    <t xml:space="preserve">Adrian Mauricio Mejía </t>
  </si>
  <si>
    <t>Secretaría_General</t>
  </si>
  <si>
    <t>Liquidación de convenios</t>
  </si>
  <si>
    <t xml:space="preserve">Profesional </t>
  </si>
  <si>
    <t>Negocios Internacionales                                 Especialización en Estrategia Gerencial y Prospectiva</t>
  </si>
  <si>
    <t>Profesional Universitario Grado 1</t>
  </si>
  <si>
    <t>Profesional</t>
  </si>
  <si>
    <t>Vinculado</t>
  </si>
  <si>
    <t xml:space="preserve">Título profesional en disciplina académica del núcleo básico de conocimiento en Administración, Contaduría Pública, Economía, Ingeniería Administrativa y afines.
Tarjeta profesional en los casos requeridos por la Ley. </t>
  </si>
  <si>
    <t>Doce (12) meses de experiencia relacionada</t>
  </si>
  <si>
    <t>Resolución 16</t>
  </si>
  <si>
    <t xml:space="preserve">Femenino </t>
  </si>
  <si>
    <t>Adriana Maria Hincapie</t>
  </si>
  <si>
    <t>Admin_y_Financiera</t>
  </si>
  <si>
    <t>Contabilidad y costos</t>
  </si>
  <si>
    <t xml:space="preserve">Técnico y/o Tecnólogo </t>
  </si>
  <si>
    <t>Auxiliar Contable                                                        Tecnológa en Mercadotecnia</t>
  </si>
  <si>
    <t>Técnico Administrativo Grado 1</t>
  </si>
  <si>
    <t>Técnico</t>
  </si>
  <si>
    <t xml:space="preserve">Título de formación Técnica en áreas del conocimiento en Administración, Contaduría Pública, costos, Economía, Ingeniería Administrativa y a fines. </t>
  </si>
  <si>
    <t>Doce (12) meses de experiencia profesional relacionada</t>
  </si>
  <si>
    <t xml:space="preserve">Ana Cecilia Valencia </t>
  </si>
  <si>
    <t>Gestion Humana</t>
  </si>
  <si>
    <t>Administracion De Empresas                                         Especialista en Gerencia de la Salud Ocupacional/en Gerencia de Marketin</t>
  </si>
  <si>
    <t>Líder de Programa</t>
  </si>
  <si>
    <t>Título profesional en disciplina académica del núcleo básico de conocimiento en Administración, Derecho o afines, Psicología, Sociología, Trabajo Social o afines 
Título de postgrado en áreas relacionadas con las funciones del cargo.
Tarjeta profesional en los casos requeridos por la Ley.</t>
  </si>
  <si>
    <t>Treinta (30) meses de experiencia profesional relacionada</t>
  </si>
  <si>
    <t>Resolución 14</t>
  </si>
  <si>
    <t>Ana Cristina Alvarez Ruiz</t>
  </si>
  <si>
    <t>acristina1006@yahoo.es</t>
  </si>
  <si>
    <t>Servicios</t>
  </si>
  <si>
    <t>Servicios (SIS)</t>
  </si>
  <si>
    <t>Título profesional en disciplina académica del núcleo básico de conocimiento en Ingeniería Electrónica, Telecomunicaciones y Afines, Ingeniería' Eléctrica y Afines, Ingeniería de Sistemas, Telemática y Afines. 
Tarjeta profesional en los casos requeridos por la Ley.</t>
  </si>
  <si>
    <t xml:space="preserve">Doce (12) meses de experiencia técnica relacionada. </t>
  </si>
  <si>
    <t>Andrea Muñoz Figueroa</t>
  </si>
  <si>
    <t>andremu114@hotmail.com</t>
  </si>
  <si>
    <t>Gestion Juridica</t>
  </si>
  <si>
    <t>Título profesional Derecho
Tarjeta profesional en los casos requeridos por la Ley</t>
  </si>
  <si>
    <t xml:space="preserve">Andrea Rendon Cuartas </t>
  </si>
  <si>
    <t>Comercial y Mercadeo</t>
  </si>
  <si>
    <t xml:space="preserve">Comercial y Mercadeo </t>
  </si>
  <si>
    <t>Profesional Especializado</t>
  </si>
  <si>
    <t>Administracion De Negocios                                                 Especialización en Gerencia de Proyectos</t>
  </si>
  <si>
    <t xml:space="preserve">Título Profesional en disciplina académica del núcleo básico de conocimiento en Administración, o Afines.
Tarjeta profesional en los casos requeridos por la Ley. </t>
  </si>
  <si>
    <t xml:space="preserve">Doce (12) meses de experiencia relacionada. </t>
  </si>
  <si>
    <t>Andres Felipe Villa Lopez</t>
  </si>
  <si>
    <t>avilla@esu.com.co</t>
  </si>
  <si>
    <t xml:space="preserve">Bachiller </t>
  </si>
  <si>
    <t>Bachiller</t>
  </si>
  <si>
    <t>Auxiliar Administrativo Grado 2</t>
  </si>
  <si>
    <t>Asistencial</t>
  </si>
  <si>
    <t xml:space="preserve">Título de Bachiller en cualquier modalidad. </t>
  </si>
  <si>
    <t>Veinte (20) meses de experiencia relacionada.</t>
  </si>
  <si>
    <t>Brayan Martinez</t>
  </si>
  <si>
    <t>bm22142002@gmail.com</t>
  </si>
  <si>
    <t>Oficina_Estratégica</t>
  </si>
  <si>
    <t>Planeación</t>
  </si>
  <si>
    <t>Título de formación Técnica en disciplinas Administrativas y afines.</t>
  </si>
  <si>
    <t>Brayan Tabares Yarce</t>
  </si>
  <si>
    <t>tabares12@hotmail.com</t>
  </si>
  <si>
    <t>Tecnico</t>
  </si>
  <si>
    <t>Auxiliar Administrativo Grado 1</t>
  </si>
  <si>
    <t>Carla Patricia Ardila Cano</t>
  </si>
  <si>
    <t>carlaardila57@gmail.com</t>
  </si>
  <si>
    <t>3 1 2 2 8 7 1 0 6 3</t>
  </si>
  <si>
    <t>Contador Publico</t>
  </si>
  <si>
    <t>Técnico Administrativo Grado 2</t>
  </si>
  <si>
    <t>Título de formación Tecnológica en Costos, presupuesto, Contabilidad, Finanzas o afines.</t>
  </si>
  <si>
    <t>Veinte (20) meses de experiencia profesional relacionada</t>
  </si>
  <si>
    <t>Carlosescobartoro1983@gmail.com</t>
  </si>
  <si>
    <t>Servicios (Seguridad)</t>
  </si>
  <si>
    <t>Negociador Internacional</t>
  </si>
  <si>
    <t>Título Profesional en disciplina académica del núcleo básico de conocimiento en Administración, Economía, Ingeniería Industrial y Afines, Ingeniería Administrativa y afines,
Tarjeta profesional en los casos requeridos por la Ley.</t>
  </si>
  <si>
    <t>Catalina Molina Betancur</t>
  </si>
  <si>
    <t>Servicios (Compras y Contratacion)</t>
  </si>
  <si>
    <t>Administración de Empresas                                                                    Especialista en Gerencia Integral</t>
  </si>
  <si>
    <t>Título Profesional en disciplina académica del núcleo básico de conocimiento en Administración, Ingeniería Industrial y Afines, Ingeniería Administrativa y Afines, Tarjeta profesional en los casos requeridos por la ley.</t>
  </si>
  <si>
    <t>Claudia Patricia Ospina Rincón</t>
  </si>
  <si>
    <t>Profesional Administrativa en Gestión Humana/ Especialista en Gerencia Publica</t>
  </si>
  <si>
    <t xml:space="preserve">Título profesional en disciplina académica del núcleo básico de conocimiento en Administración, Derecho o afines, Psicología, Sociología, Trabajo Social o afines </t>
  </si>
  <si>
    <r>
      <t>Doce</t>
    </r>
    <r>
      <rPr>
        <sz val="11"/>
        <color rgb="FF000000"/>
        <rFont val="Calibri"/>
        <family val="2"/>
        <scheme val="minor"/>
      </rPr>
      <t xml:space="preserve"> (12) meses de experiencia profesional relacionada. </t>
    </r>
  </si>
  <si>
    <t>Cristian Alejandro García Bolivar</t>
  </si>
  <si>
    <t>Estudiante de Derecho</t>
  </si>
  <si>
    <t>Título de formación Técnica en disciplinas Administrativas y Afines, derecho y afines.</t>
  </si>
  <si>
    <t>Resolución 18</t>
  </si>
  <si>
    <t>Cristian Ferney Lopez Castrillon</t>
  </si>
  <si>
    <t>cristianlopez.clc7@gmail.com</t>
  </si>
  <si>
    <t>Daladier Evelio Tangarife Berrio</t>
  </si>
  <si>
    <t>INGENIERO DE SISTEMAS                                       Especialista en Gestión de Proyectos</t>
  </si>
  <si>
    <t>Profesional Universitario Grado 2</t>
  </si>
  <si>
    <t>Título profesional en disciplina académica del área del conocimiento en Administración y Afines, Ingeniería, economía y Afines.
Tarjeta profesional vigente en los casos requeridos por la Ley.</t>
  </si>
  <si>
    <t>Dieciocho (18) meses de experiencia profesional relacionada.</t>
  </si>
  <si>
    <t>Dayana Tamayo Florez</t>
  </si>
  <si>
    <t>dayanatamayo12florez@gmail.com</t>
  </si>
  <si>
    <t>Gestion documental</t>
  </si>
  <si>
    <t>Promotora ambiental                                               Estudiante de Administración de empresas</t>
  </si>
  <si>
    <t>Título bachiller en cualquier modalidad</t>
  </si>
  <si>
    <t>Diana Alejandra Lotero</t>
  </si>
  <si>
    <t>dianlore78@yahoo.com.ar</t>
  </si>
  <si>
    <t xml:space="preserve">Magister / Abogado </t>
  </si>
  <si>
    <t>Asesor Grado 1</t>
  </si>
  <si>
    <t>Directivo</t>
  </si>
  <si>
    <t>Según lo establecido en el artículo 2.2.21.8.2 del decreto nacional 989 de 2020 el asesor debe tener una formación académica y experiencia relacionada de: 
Título profesional en disciplina académica del núcleo básico de conocimiento en economía, administración, contaduría pública, derecho y afines, ingeniería administrativa y afines, ingeniería eléctrica y afines, ingeniería electrónica y afines, ingeniería en telecomunicaciones y afines, ingeniería industrial y afines.
Título de postgrado en la modalidad de especialización o maestría en áreas relacionadas con funciones de cargo 
Tarjeta profesional en los casos requeridos por la Ley.</t>
  </si>
  <si>
    <t xml:space="preserve">Cincuenta y dos (52) meses de experiencia relacionada en la modalidad de maestría de experiencia relacionada.
Sesenta y cuatro meses de experiencia (64) relacionada en la modalidad de especialización de experiencia relacionada. </t>
  </si>
  <si>
    <t>Diego Alexander Casas</t>
  </si>
  <si>
    <t>dacasasarias@gmail.com</t>
  </si>
  <si>
    <t>TI</t>
  </si>
  <si>
    <t>Título de formación Tecnológica en disciplinas académicas del núcleo básico de sistemas, telemática, telecomunicaciones, informática, software y afines.</t>
  </si>
  <si>
    <t xml:space="preserve">Dora Maria Zuluaga </t>
  </si>
  <si>
    <t>Duberney Ospina Caro</t>
  </si>
  <si>
    <t>Estudiante de Administración de Empresas</t>
  </si>
  <si>
    <t>Título de formación técnica en disciplinas administrativas y afines, ingenierías eléctrica y electrónica, telecomunicaciones, sistemas y afines, derecho y afines</t>
  </si>
  <si>
    <t>Libre Nombramiento</t>
  </si>
  <si>
    <t xml:space="preserve">Edwin Muñoz Aristizabal </t>
  </si>
  <si>
    <t>Ingeniero de Sistemas                                      Especialización en Gerencia de Proyectos/ en Teleinformática: Redes de Datos y Sistemas Distribuidos</t>
  </si>
  <si>
    <t xml:space="preserve">Gerente </t>
  </si>
  <si>
    <t>Título profesional en disciplina académica del núcleo básico de conocimiento en economía, administración, contaduría pública, derecho y afines, ingeniería administrativa y afines, ingeniería eléctrica y afines, ingeniería electrónica y afines, ingeniería en telecomunicaciones y afines, ingeniería industrial y afines.
Oficial en uso de buen retiro de las fuerzas armadas de Colombia. 
Título de postgrado en la modalidad de especialización es áreas relacionadas con funciones de cargo 
Tarjeta profesional en los casos requeridos por la Ley.</t>
  </si>
  <si>
    <t xml:space="preserve">Cinco (5) años de experiencia en el sector público u Oficial activo de las fuerzas armadas de Colombia, de los cuales mínimo tres (3) años desempeñando cargos de nivel directivo asesor.  </t>
  </si>
  <si>
    <t>LNR</t>
  </si>
  <si>
    <t>Eliana Cristina Martínez Zuluaga </t>
  </si>
  <si>
    <t xml:space="preserve">Administrador De Empresas                                    </t>
  </si>
  <si>
    <t>Título profesional en disciplina académica del núcleo básico de conocimiento en Administración, Ingeniería Administrativa y afines, Ingeniería Eléctrica y afines, Ingeniería Electrónica, Telecomunicaciones y afines.</t>
  </si>
  <si>
    <t>Convocatoría Cis</t>
  </si>
  <si>
    <t>https://www.funcionpublica.gov.co/web/sigep/hdv/-/directorio/S723442-4232-4/view</t>
  </si>
  <si>
    <t>Erika Melisa Villada Grajales</t>
  </si>
  <si>
    <t>Tecnóloga en Gestión Documental</t>
  </si>
  <si>
    <t xml:space="preserve">Título de formación Técnica en Administración y afines, Bibliotecología, Otros de Ciencias Sociales y Humanas. </t>
  </si>
  <si>
    <t>Erwin Felipe Ardila González</t>
  </si>
  <si>
    <t>Servicios Logisticos</t>
  </si>
  <si>
    <t>Tecnologo en calidad</t>
  </si>
  <si>
    <t xml:space="preserve">Flor Maria Ceballos Arbelaez </t>
  </si>
  <si>
    <t>Bienes y servicios</t>
  </si>
  <si>
    <t>https://www.funcionpublica.gov.co/web/sigep/hdv/-/directorio/S4260136-4232-4/view</t>
  </si>
  <si>
    <t>Franklin Esteban Gil Espinal</t>
  </si>
  <si>
    <t>Ingeniero Electronico</t>
  </si>
  <si>
    <t>Título profesional en disciplina académica del núcleo básico de conocimiento en Ingeniería Electrónica, Telecomunicaciones y Afines, Ingeniería' Eléctrica y Afines, Ingeniería de Sistemas, Telemática y Afines.
Tarjeta profesional en los casos requeridos por la Ley.</t>
  </si>
  <si>
    <t xml:space="preserve">Dieciocho (18) meses de experiencia profesional relacionada. </t>
  </si>
  <si>
    <t>https://www.funcionpublica.gov.co/web/sigep/hdv/-/directorio/S4260154-4232-4/view</t>
  </si>
  <si>
    <t xml:space="preserve">Gloria Estella Gonzalez Rincon </t>
  </si>
  <si>
    <t>Tecnóloga en Secretariado Bilingüe                      Estudiante Administracion De Empresas</t>
  </si>
  <si>
    <t>Título de formación Técnica en Administración
Contaduría Pública, Economía y Afines.</t>
  </si>
  <si>
    <t>https://www.funcionpublica.gov.co/web/sigep/hdv/-/directorio/S4260145-4232-4/view</t>
  </si>
  <si>
    <t>Gloria Eugenia Santamaria Arango</t>
  </si>
  <si>
    <t xml:space="preserve">Harley Castrillón Palacios </t>
  </si>
  <si>
    <t>Oficina_Innovación</t>
  </si>
  <si>
    <t>Gestión de Proyectos</t>
  </si>
  <si>
    <t>Negocios Internacionales</t>
  </si>
  <si>
    <t>Título profesional en disciplina académica del núcleo básico de conocimiento en economía, administración, contaduría pública, derecho y afines, ingeniería administrativa y afines, ingeniería eléctrica y afines, ingeniería electrónica y afines, ingeniería en telecomunicaciones y afines, ingeniería industrial y afines.
Título de postgrado en la modalidad de especialización en áreas relacionadas con funciones de cargo.
Tarjeta profesional en los casos requeridos por la Ley.</t>
  </si>
  <si>
    <t>Treinta (30) meses de experiencia
profesional relacionada.</t>
  </si>
  <si>
    <t>https://www.funcionpublica.gov.co/web/sigep/hdv/-/directorio/S2509725-4232-4/view</t>
  </si>
  <si>
    <t>Héctor Edgar Cifuentes Herrón</t>
  </si>
  <si>
    <t>Mauricio Antonio Mazo Bedoya</t>
  </si>
  <si>
    <t>mauriciomazo11@hotmail.com</t>
  </si>
  <si>
    <t>Administracion De Empresas                                     Especialista en Alta Gerencia                                          Estudiante de Maestría en Administración Gerencial</t>
  </si>
  <si>
    <t xml:space="preserve">Subgerente </t>
  </si>
  <si>
    <t>Treinta y seis (36) meses de experiencia profesional relacionada.</t>
  </si>
  <si>
    <t>Jaime Alberto Ospina Valencia</t>
  </si>
  <si>
    <t>Ingeniero</t>
  </si>
  <si>
    <t xml:space="preserve">Título Profesional en disciplina académica del núcleo básico de conocimiento en Administración, Ingeniería Administrativa y Afines, Ingeniería Industrial y Afines.
Tarjeta profesional en los casos requeridos
Por la Ley. </t>
  </si>
  <si>
    <t xml:space="preserve">Doce (12) meses de experiencia profesional relacionada. </t>
  </si>
  <si>
    <t xml:space="preserve">Jannier Adrian Londoño </t>
  </si>
  <si>
    <t>janierlon@hotmail.com</t>
  </si>
  <si>
    <t>Administrador de Empresas //
Abogado</t>
  </si>
  <si>
    <t>Jennifer Alexandra Giraldo Castro</t>
  </si>
  <si>
    <t>jennis435@gmail.com</t>
  </si>
  <si>
    <t>Doce (12) meses de experiencia técnica relacionada</t>
  </si>
  <si>
    <t>Jennifer Carolina Ortiz Olmedo</t>
  </si>
  <si>
    <t>Título profesional en disciplina académica del núcleo básico del conocimiento en Contaduría Pública. Tarjeta profesional vigente.</t>
  </si>
  <si>
    <t>Jesus Emilio Zapata Tapias</t>
  </si>
  <si>
    <t>emiliozapata50@gmail.com</t>
  </si>
  <si>
    <t>Abogado</t>
  </si>
  <si>
    <t>juanhoyosmurillo@gmail.com</t>
  </si>
  <si>
    <t>Ingeniero de Sistemas</t>
  </si>
  <si>
    <t xml:space="preserve"> Título Profesional en disciplina académica del núcleo básico de conocimiento en Ingeniería de Sistemas, telemática, telecomunicaciones, informática, software y afines.
Tarjeta profesional en los casos requeridos por la Ley</t>
  </si>
  <si>
    <t>Juan David Velásquez Pérez</t>
  </si>
  <si>
    <t>Ingeniero Informatico</t>
  </si>
  <si>
    <t xml:space="preserve">Juan Felipe Hernandez Giraldo </t>
  </si>
  <si>
    <t>Abogado                                                                          Especialista en Derecho Administrativo</t>
  </si>
  <si>
    <t xml:space="preserve">Secretario General </t>
  </si>
  <si>
    <t>Título profesional en derecho
Título de postgrado en la modalidad de especialización en áreas relacionadas con las funciones del cargo.
Tarjeta profesional.</t>
  </si>
  <si>
    <t xml:space="preserve">Treinta y seis (36) meses de experiencia profesional relacionada. </t>
  </si>
  <si>
    <t>https://www.funcionpublica.gov.co/web/sigep/hdv/-/directorio/S4116223-4232-4/view</t>
  </si>
  <si>
    <t>Juanita Velez Ocampo</t>
  </si>
  <si>
    <t>velez.ocampo@hotmail.com</t>
  </si>
  <si>
    <t>Abogado                                                                    Especialista en Contratación Estatal</t>
  </si>
  <si>
    <t>Título profesional en Derecho.
Título de postgrado en la modalidad de especialización en áreas relacionadas con las funciones del cargo.
Tarjeta profesional vigente.</t>
  </si>
  <si>
    <t>Veinticuatro (24) meses de experiencia profesional relacionada.</t>
  </si>
  <si>
    <t>https://www.funcionpublica.gov.co/web/sigep/hdv/-/directorio/S2305173-4232-4/view</t>
  </si>
  <si>
    <t>Julián David Arcila Pérez</t>
  </si>
  <si>
    <t>Tecnología en sistemas</t>
  </si>
  <si>
    <t>Resolución No.38</t>
  </si>
  <si>
    <t>Julian David Franco Foronda</t>
  </si>
  <si>
    <t>julianfranco1427@gmail.com</t>
  </si>
  <si>
    <t>Daniela Arango</t>
  </si>
  <si>
    <t>darango.ext@esu.com.co (solo me mostro ese correo)</t>
  </si>
  <si>
    <t>Katerine Yepez Duque</t>
  </si>
  <si>
    <t>kyepez@esu.com.co</t>
  </si>
  <si>
    <t>Auditoría_Interna</t>
  </si>
  <si>
    <t>Auditoria Interna</t>
  </si>
  <si>
    <t>Título profesional en disciplina académica del núcleo básico de conocimiento en· Economía, Administración, Ingeniería Administrativa y Afines; Ingeniería Industrial, de sistemas y Afines,
Tarjeta profesional, en los casos requeridos por la Ley.</t>
  </si>
  <si>
    <t>Dieciocho (18) meses experiencia relacionada</t>
  </si>
  <si>
    <t>Vacante</t>
  </si>
  <si>
    <t>vanegasvalentina02@gmail.com</t>
  </si>
  <si>
    <t>Comunicaciones</t>
  </si>
  <si>
    <t>Bachiller                                                                                       Estudiante de Administración de Empresas/de Derecho</t>
  </si>
  <si>
    <t>Leidy Laura Zapata Graciano</t>
  </si>
  <si>
    <t>Administración Financiera                                   Especialista en Gerencia de Proyectos en Inteligencia de Negocios</t>
  </si>
  <si>
    <t>Lennis Aydee Echeverri Hincapie</t>
  </si>
  <si>
    <t>Administración Pública Territorial</t>
  </si>
  <si>
    <t xml:space="preserve">  Título Profesional en disciplina académica del núcleo básico de conocimiento en Administración, Economía, Ingeniería Industrial y Afines, Ingeniería Administrativa y afines,
Tarjeta profesional en los casos requeridos por la Ley.</t>
  </si>
  <si>
    <t>Libardo Andres Garcia Echeverry</t>
  </si>
  <si>
    <t>lgarcia.ext@esu.com.co</t>
  </si>
  <si>
    <t>Ingeniero de Control                                                                                              Estudiante de Maestría en Ingeniería</t>
  </si>
  <si>
    <t>https://www.funcionpublica.gov.co/web/sigep/hdv/-/directorio/S3798926-4232-4/view</t>
  </si>
  <si>
    <t>Lida Eugenia Mejia Cifuentes</t>
  </si>
  <si>
    <t>lidaem9@yahoo.es</t>
  </si>
  <si>
    <t>Administradora Publica</t>
  </si>
  <si>
    <t>Título Profesional en disciplina académica del núcleo básico de conocimiento en Administración, Ingeniería Industrial y Afines, Ingeniería Administrativa y Afines,</t>
  </si>
  <si>
    <t xml:space="preserve">Lucas Israel Villada Diez </t>
  </si>
  <si>
    <t>321 3393188</t>
  </si>
  <si>
    <t xml:space="preserve">Tecnólogo en investigación Judicial </t>
  </si>
  <si>
    <t>Luis Alejandro Gonzales Correa</t>
  </si>
  <si>
    <t>luisalejandrogc3@gmail.com</t>
  </si>
  <si>
    <t>Presupuesto</t>
  </si>
  <si>
    <t xml:space="preserve">Título profesional en disciplina académica del núcleo básico del conocimiento en Economía, Administración, Contaduría Pública, Ingeniería Administrativa y afines.
Tarjeta profesional vigente. </t>
  </si>
  <si>
    <t>Luis Fernando Londoño</t>
  </si>
  <si>
    <t>Tecnologo En Sistematizacion De Datos</t>
  </si>
  <si>
    <t>Técnico Operativo Grado 1</t>
  </si>
  <si>
    <t>Título de formación técnica en disciplinas administrativas y afines, tecnología, eléctrica, electrónica, telecomunicaciones, sistemas y afines</t>
  </si>
  <si>
    <t>Luisa Fernanda Mesa Londoño</t>
  </si>
  <si>
    <t>Luisa Rosalía Rios Jorge</t>
  </si>
  <si>
    <t>luisarios58@gmail.com</t>
  </si>
  <si>
    <t>Innovacion</t>
  </si>
  <si>
    <t>Ingeniera Industrial</t>
  </si>
  <si>
    <t>Título profesional en disciplina académica del núcleo básico de conocimiento en Ingeniería, Electrónica, Telecomunicaciones y Afines, Ingeniería Eléctrica y Afines, Ingeniería de Sistemas, Telemática y Afines. Administración y afines. 
Tarjeta profesional en los casos requeridos por la Ley.</t>
  </si>
  <si>
    <t>Luz Angela Moncada Henao</t>
  </si>
  <si>
    <t>Profesional en Salud Ocupacional
Especialista en Seguridad en el Trabajo</t>
  </si>
  <si>
    <t xml:space="preserve">Título profesional en disciplina académica del núcleo básico del conocimiento en Administración, Derecho y Afines; Psicología, Sociología, Trabajo Social y Afines, Ingeniería Industrial, Ingeniería en Higiene y Seguridad en el trabajo o Afines
Tarjeta profesional vigente en los casos requeridos por la Ley, siendo indispensable la licencia en Seguridad y Salud en el Trabajo.
</t>
  </si>
  <si>
    <t>Luz Marina Correa</t>
  </si>
  <si>
    <t>lmcorrea@esu.com.co</t>
  </si>
  <si>
    <t>Tecnóloga en Sistemas</t>
  </si>
  <si>
    <t>Luz Yeney Guerra</t>
  </si>
  <si>
    <t>Tecnico gestión del talento humano</t>
  </si>
  <si>
    <t>https://www.funcionpublica.gov.co/web/sigep/hdv/-/directorio/S4260676-4232-4/view</t>
  </si>
  <si>
    <t>Manuel Benicio Velasquez Sanchez</t>
  </si>
  <si>
    <t>Conductor Automoviles</t>
  </si>
  <si>
    <t>Conductor Gerencia</t>
  </si>
  <si>
    <t>Título de bachiller en cualquier modalidad.
Licencia de conducción vigente</t>
  </si>
  <si>
    <t>Manuela Cardona Cano</t>
  </si>
  <si>
    <t>Bachiller                                                                                       Estudiante de Seguridad y Salud en el Trabajo</t>
  </si>
  <si>
    <t>https://www.funcionpublica.gov.co/web/sigep/hdv/-/directorio/S3066270-4232-4/view</t>
  </si>
  <si>
    <t xml:space="preserve">Marelbi  Verbel Peña </t>
  </si>
  <si>
    <t xml:space="preserve">Título profesional en disciplina académica del núcleo básico de conocimiento en Economía, Administración, Contaduría Pública, Ingeniería Administrativa y Afines, Ingeniería Industrial y Afines.
Título de postgrado en la modalidad de especialización en áreas relacionadas con las funciones del cargo.
Tarjeta profesional en los casos requeridos por la Ley. </t>
  </si>
  <si>
    <t>Treinta y seis (36) meses de experiencia profesional relacionada</t>
  </si>
  <si>
    <t>https://www.funcionpublica.gov.co/web/sigep/hdv/-/directorio/S881071-4232-4/view</t>
  </si>
  <si>
    <t xml:space="preserve">Maria Camila Garcia Zuluaga </t>
  </si>
  <si>
    <t>mariacamilagz18@gmail.com</t>
  </si>
  <si>
    <t>Contador Publico                                                     Especialista en Políticas y Legislación Tributaria</t>
  </si>
  <si>
    <t>Maria Nidia Marín Giraldo</t>
  </si>
  <si>
    <t>Contador Publico                                                    Especialista en Políticas y Legislación Triburaria</t>
  </si>
  <si>
    <t xml:space="preserve">Título profesional Contaduría Pública.
Título de Postgrado en áreas relacionadas con las funciones del cargo.
Tarjeta profesional vigente. </t>
  </si>
  <si>
    <t>María Victoria Escobar Castaño</t>
  </si>
  <si>
    <t>Economista</t>
  </si>
  <si>
    <t>Marisoledy Reina Romero</t>
  </si>
  <si>
    <t>Negocios Internacionales                                 Especialización en Alta Gerencia</t>
  </si>
  <si>
    <t>Especialista Relaciones Publica</t>
  </si>
  <si>
    <t xml:space="preserve">Título profesional en disciplina académica del núcleo básico de conocimiento en Comunicación Social, Periodismo y Afines.
Tarjeta profesional en los casos requeridos por la ley. </t>
  </si>
  <si>
    <t>Martha Luz Sanchez Cano</t>
  </si>
  <si>
    <t xml:space="preserve"> Administración Comercial y de Mercadeo</t>
  </si>
  <si>
    <t>Título Profesional en disciplina académica del núcleo básico de conocimiento en Administración, o Afines.
Tarjeta profesional en los casos requeridos por la Ley</t>
  </si>
  <si>
    <t>Mauricio Devia</t>
  </si>
  <si>
    <t>Melquicedec Varon Amaya</t>
  </si>
  <si>
    <t>Tecnico Computadoras                                                           Tecnólogo en Análisis y Desarrollo de Sistemas de Información</t>
  </si>
  <si>
    <t>Miled Dayhana Giraldo Idarraga</t>
  </si>
  <si>
    <t>milday321@hotmail.com</t>
  </si>
  <si>
    <t>Tecnico Contable En Costos</t>
  </si>
  <si>
    <t>https://www.funcionpublica.gov.co/web/sigep/hdv/-/directorio/S4552710-4232-4/view</t>
  </si>
  <si>
    <t>Monica Cecilia Jaramillo Palacio</t>
  </si>
  <si>
    <t>moniquilla.jaramillo@hotmail.com</t>
  </si>
  <si>
    <t xml:space="preserve">Título profesional en disciplina académica del área del conocimiento en Administración y Afines, Ingeniería, economía y Afines.
Título profesional en Derecho.
Título de postgrado en la modalidad de especialización en áreas relacionadas con las funciones del cargo.
Tarjeta profesional en los casos requeridos por la Ley. </t>
  </si>
  <si>
    <t xml:space="preserve">Treinta (30) meses de experiencia profesional relacionada. </t>
  </si>
  <si>
    <t>Monica Liliana Garro Arias</t>
  </si>
  <si>
    <t xml:space="preserve">Monica Maya Garcia </t>
  </si>
  <si>
    <t>Título profesional en Derecho. 
Tarjeta profesional, en los casos requeridos por la Ley.</t>
  </si>
  <si>
    <t xml:space="preserve">Monica Tatiana Gamarra </t>
  </si>
  <si>
    <t xml:space="preserve">Título profesional en Derecho 
Tarjeta profesional en los casos requeridos por la Ley. </t>
  </si>
  <si>
    <t>Dieciocho (18) meses de experiencia relacionada</t>
  </si>
  <si>
    <t xml:space="preserve">Nancy Hurtado Hernandez </t>
  </si>
  <si>
    <t>nancyhurtaher@hotmail.com</t>
  </si>
  <si>
    <t>Administracion en Finanzas y Negocios Internacionales</t>
  </si>
  <si>
    <t>Natalia Castro Osorio</t>
  </si>
  <si>
    <t>natycol135@gmail.com</t>
  </si>
  <si>
    <t>Pablo Arturo Vasquez Arboleda</t>
  </si>
  <si>
    <t>vaspablito@yahoo.es</t>
  </si>
  <si>
    <t>Profesional en Administración Pública Territorial           Especialista en Administración Pública</t>
  </si>
  <si>
    <t>https://www.funcionpublica.gov.co/web/sigep/hdv/-/directorio/S889846-4232-4/view</t>
  </si>
  <si>
    <t>Pineda Moreno Cesar Augusto</t>
  </si>
  <si>
    <t>cesarpinedamoreno@hotmail.com</t>
  </si>
  <si>
    <t>Título de formación Técnica en disciplinas relacionadas con Administración, Salud Pública, otras Ingenierías.</t>
  </si>
  <si>
    <t>Ramiro Andres Mejía Bedoya</t>
  </si>
  <si>
    <t>Abogado                                                                    Especialista en Contratación Estatal/en Derecho Administrativo</t>
  </si>
  <si>
    <t>Robinson Rivera Cardona </t>
  </si>
  <si>
    <t>Negocios Internacionales                                       Especialista en Formulación y Evaluación de Proyectos Públicos y Privados</t>
  </si>
  <si>
    <t xml:space="preserve">
Título profesional en disciplina académica del área del conocimiento en Administración y Afines, Ingeniería Administrativa y Afines.
Título de postgrado en la modalidad de especialización en áreas relacionadas con las funciones del cargo.
Tarjeta profesional en los casos requeridos por la Ley. 
</t>
  </si>
  <si>
    <t>Sandra  Milena Medina Cobaleda</t>
  </si>
  <si>
    <t>smedinacobaleda@gmail.com</t>
  </si>
  <si>
    <t>Sandra Auxilio Arias Chavarria</t>
  </si>
  <si>
    <t>Sandra Julieth Castaño Builes</t>
  </si>
  <si>
    <t>yuliethcastano123@gmail.com</t>
  </si>
  <si>
    <t>Sandra Zapata Grisales</t>
  </si>
  <si>
    <t>Administrador De Empresas                                      Especialista en Gerencia de Proyectos/en Gerencia Tributaria</t>
  </si>
  <si>
    <t xml:space="preserve">Título profesional en disciplina académica del núcleo básico del conocimiento en Economía, Administración, Contaduría Pública, Ingeniería Administrativa y afines.
Título de Postgrado en áreas relacionadas con las funciones del cargo. 
Tarjeta profesional vigente. </t>
  </si>
  <si>
    <t>Sandro Javier Arias Tamayo</t>
  </si>
  <si>
    <t>Tesoreria</t>
  </si>
  <si>
    <t xml:space="preserve">Contador Publico                                                     Especialista en Gerencia Financiera </t>
  </si>
  <si>
    <t xml:space="preserve">Tesorero General </t>
  </si>
  <si>
    <t>Título profesional en disciplina académica del núcleo básico del conocimiento en Administración, Contaduría Pública, Economía, Ingeniería Administrativa y afines.
Título de Postgrado en áreas relacionadas con las funciones del cargo. 
Tarjeta profesional en los casos requeridos por la Ley</t>
  </si>
  <si>
    <t>Santiago Restrepo Arango</t>
  </si>
  <si>
    <t>santiago.l.d@hotmail.com</t>
  </si>
  <si>
    <t>312 830 9183</t>
  </si>
  <si>
    <t>Tecnología en Sistemas de Gestión Ambiental</t>
  </si>
  <si>
    <t>Sidys Esther Carrascal Oliver</t>
  </si>
  <si>
    <t>Administracion De Empresas</t>
  </si>
  <si>
    <t>Profesional universitario grado 1</t>
  </si>
  <si>
    <t>Título profesional en disciplina académica del núcleo básico del conocimiento en Administración, Economía, Contaduría Pública, Ingeniería Administrativa y afines.
Tarjeta profesional vigente en los casos requeridos por la Ley.</t>
  </si>
  <si>
    <t>Sindy Marcela Garay Pacheco</t>
  </si>
  <si>
    <t>sgaray@esu.com.co</t>
  </si>
  <si>
    <t>Tecnologa en Gestión Financiera</t>
  </si>
  <si>
    <t>Título de formación Tecnológica en áreas del conocimiento en Administración, Contaduría. Pública; Economía, Ingeniería Administrativa y afines.</t>
  </si>
  <si>
    <t>Victor Agustin Hernandez Mora</t>
  </si>
  <si>
    <t>Ingeniero electricista/ Especialista en Gerencia de Proyectos</t>
  </si>
  <si>
    <t>https://www.funcionpublica.gov.co/web/sigep/hdv/-/directorio/S4549374-4232-4/view</t>
  </si>
  <si>
    <t>Victor Hugo Perez  Velez</t>
  </si>
  <si>
    <t>Administracion De Empresas                                             Especialista en Alta Gerencia /en Promoción y Desarrollo Económico Local                                                Magister en Dirección y Gestión Pública Local</t>
  </si>
  <si>
    <t xml:space="preserve">Jefe de Oficina </t>
  </si>
  <si>
    <t>Según lo establecido en el artículo 2.2.21.8.2 del decreto nacional 989 de 2020 el asesor debe tener una formación académica y experiencia relacionada de: 
Título profesional en disciplina académica del núcleo básico de conocimiento en Economía, Administración, Ingeniería Administrativa y Afines; 
ingeniería, de calidad y afines; Ingeniería Industrial, de sistemas y Afines,
Título de postgrado en la modalidad de especialización en áreas relacionadas con las funciones del cargo.</t>
  </si>
  <si>
    <t>Cincuenta y dos (52) meses de experiencia relacionada en la modalidad de maestría en experiencia relacionada.</t>
  </si>
  <si>
    <t>Wilson  Andrés Pino Pulgarin</t>
  </si>
  <si>
    <t>wilanpi@gmail.com</t>
  </si>
  <si>
    <t>Tecnólogo En Sistematizacion De Datos</t>
  </si>
  <si>
    <t>Yecika Maria Carvajal Correa</t>
  </si>
  <si>
    <t>yeal1829@gmail.com</t>
  </si>
  <si>
    <t>Yenifer Marin Orozco</t>
  </si>
  <si>
    <t>Contador</t>
  </si>
  <si>
    <t>Tecnólogo en las áreas administrativas, contabilidad, derecho o afines, tecnólogo industrial o afines.</t>
  </si>
  <si>
    <t>Kevin Mateo Restrepo Ocampo</t>
  </si>
  <si>
    <t>krestrepo@esu.com.co</t>
  </si>
  <si>
    <t xml:space="preserve">Juan David Calderon Saldarriaga </t>
  </si>
  <si>
    <t>jcalderon@esu.com.co</t>
  </si>
  <si>
    <t xml:space="preserve">Auxiliar </t>
  </si>
  <si>
    <t xml:space="preserve">Director Auditoría Interna </t>
  </si>
  <si>
    <t>Según lo establecido en el artículo 2.2.21.8.2 del decreto nacional 989 de 2020 el asesor debe tener una formación académica y experiencia relacionada de: 
Título profesional en cualquier disciplina académica (Ley 1474 de 2011, art. 8 del DAF)
Título de postgrado en la modalidad de especialización en áreas relacionadas con las funciones del cargo.</t>
  </si>
  <si>
    <t>Cincuenta y dos (52) meses de experiencia relacionada en la modalidad de maestría relacionada en asuntos de control interno,
como lo establece la circular externa Nº 100- 02 DAFP.
Sesenta y cuatro meses de experiencia (64) relacionada en la modalidad de especialización relacionada en asuntos de control interno, ,
como lo establece la circular externa Nº 100- 02 DAFP.</t>
  </si>
  <si>
    <t>Título profesional en disciplina académica del núcleo básico de conocimiento en Ingeniería, Electrónica, Telecomunicaciones y Afines, Ingeniería Eléctrica y Afines, Ingeniería de Sistemas, Telemática y Afines. Administración y afines. 
Título de postgrado en la modalidad de especialización en áreas relacionadas con las funciones del cargo.
Tarjeta profesional en los casos requeridos por la Ley.</t>
  </si>
  <si>
    <t xml:space="preserve">Veinticuatro (24) meses de experiencia profesional relacionada. </t>
  </si>
  <si>
    <t>avallejo@esu.com.co</t>
  </si>
  <si>
    <t>314 8874612</t>
  </si>
  <si>
    <t>Título profesional en disciplina académica del núcleo básico de conocimiento en· Economía, Administración, Ingeniería Administrativa y Afines; Ingeniería Industrial, de sistemas y Afines,
Título de postgrado en la modalidad de especialización en áreas relacionadas con las funciones del cargo.
Tarjeta profesional en los casos requeridos por la ley.</t>
  </si>
  <si>
    <t>Valeria  Mejía</t>
  </si>
  <si>
    <t>Ingeniero de sistemas, administrador de empresas, contador público, ingeniero de proyectos, ingeniero industrial, ingeniero de productividad y calidad, carreras profesionales en derecho o afines, Título profesional en disciplina académica del núcleo básico del conocimiento en Economía, ingeniería administrativa y afines.
Tarjeta profesional en los casos requeridos por la Ley.</t>
  </si>
  <si>
    <t>Doce (12) meses de experiencia
profesional relacionada.</t>
  </si>
  <si>
    <t>Ana Crsitina Perez Gil</t>
  </si>
  <si>
    <t>anac2806@hotmail.com</t>
  </si>
  <si>
    <t xml:space="preserve">Título de formación profesional en bibliotecología, otros de ciencias sociales y Humanas </t>
  </si>
  <si>
    <t xml:space="preserve">Veinte (20) meses de experiencia relacionada. </t>
  </si>
  <si>
    <t>Seguridad Digital</t>
  </si>
  <si>
    <t xml:space="preserve">Ciro Arturo Peralta Rodriguez </t>
  </si>
  <si>
    <t>cperalta@esu.com.co</t>
  </si>
  <si>
    <t>Título profesional en disciplina académica del núcleo básico de conocimiento en Ingeniería Electrónica, Telecomunicaciones y Afines, Ingeniería' Eléctrica y Afines, Ingeniería de Sistemas, Telemática y Afines. Título Profesional en disciplina académica del núcleo básico de conocimiento en Administración, Economía, Ingeniería Industrial y Afines, Ingeniería Administrativa y afines,
Tarjeta profesional en los casos requeridos por la Ley.</t>
  </si>
  <si>
    <t>July Carolina Ramirez Pardo</t>
  </si>
  <si>
    <t>jramirez@esu.com.co</t>
  </si>
  <si>
    <t xml:space="preserve">
Título Profesional en disciplina académica del núcleo básico de conocimiento en Administración, Ingeniería Industrial y Afines, Ingeniería Administrativa y Afines,
Tarjeta profesional en los casos requeridos por la Ley.
</t>
  </si>
  <si>
    <t>Carlos Alfonso Benitez Higuita</t>
  </si>
  <si>
    <t>cbenitez@esu.com.co</t>
  </si>
  <si>
    <t>312 892 58 11</t>
  </si>
  <si>
    <t>Sostenibilidad</t>
  </si>
  <si>
    <t>Título profesional en disciplina académica del núcleo básico de conocimiento en Ingeniería Electrónica, Telecomunicaciones y Afines, Ingeniería' Eléctrica y Afines, Ingeniería de Sistemas, Telemática y Afines, Ingeniería Ambiental, Sanitaria y Afines. 
Tarjeta profesional en los casos requeridos por la Ley.</t>
  </si>
  <si>
    <t>Lilliana Maria Rodas Zapata</t>
  </si>
  <si>
    <t>Título profesional en disciplina académica del núcleo básico del conocimiento en Contaduría Pública.
Tarjeta profesional vigente en los casos requeridos por la Ley.</t>
  </si>
  <si>
    <t>Luisa Fernánda  Vasquez Cartagena</t>
  </si>
  <si>
    <t>lvasquez.ext@esu.com.co (solo mostro ese correo)</t>
  </si>
  <si>
    <t>https://www.funcionpublica.gov.co/web/sigep/hdv/-/directorio/S4260675-4232-4/view</t>
  </si>
  <si>
    <t>Título Profesional en disciplina académica del núcleo básico de conocimiento en Ingeniería de Sistemas, telemática, telecomunicaciones, informática, software y afines.
Tarjeta profesional en los casos requeridos por la Ley</t>
  </si>
  <si>
    <t xml:space="preserve">Jacqueline Ocampo Arboleda </t>
  </si>
  <si>
    <t>jocampo@esu.com</t>
  </si>
  <si>
    <t>Sayda Yaneth David Guzman</t>
  </si>
  <si>
    <t>sguzman@esu.com.co</t>
  </si>
  <si>
    <t>Esteban Zapata Tobon</t>
  </si>
  <si>
    <t>estebanzt@hotmail.com</t>
  </si>
  <si>
    <t>Administrador</t>
  </si>
  <si>
    <t>Jenifer Giraldo Sierra</t>
  </si>
  <si>
    <t>jgsierra@esu.com.co</t>
  </si>
  <si>
    <t>Título de formación tecnológica en áreas de conocimiento en Administración, Contaduría Pública, Economía, Ingeniería administrativa y afines.</t>
  </si>
  <si>
    <t xml:space="preserve">Veinte (20) meses de experiencia relacionada </t>
  </si>
  <si>
    <t>Alex Heberto  Charrasquiel Valencia</t>
  </si>
  <si>
    <t>acharrasquiel@esu.com.co</t>
  </si>
  <si>
    <t>lvasquez@esu.com.co</t>
  </si>
  <si>
    <t>lrodas@esu.com.co</t>
  </si>
  <si>
    <t>https://www.funcionpublica.gov.co/web/sigep/hdv/-/directorio/S1316444-4232-4/view</t>
  </si>
  <si>
    <t>https://www.funcionpublica.gov.co/web/sigep/hdv/-/directorio/S668629-1468-5/view</t>
  </si>
  <si>
    <t>https://www.funcionpublica.gov.co/web/sigep/hdv/-/directorio/S3877891-4232-4/view</t>
  </si>
  <si>
    <t xml:space="preserve">Correo electrónico </t>
  </si>
  <si>
    <t xml:space="preserve"> Alvaro Andres  Torres  Araujo</t>
  </si>
  <si>
    <t>alvarot.a95@gmail.com</t>
  </si>
  <si>
    <t>Alfonso Jaramillo Ramirez</t>
  </si>
  <si>
    <t>ponchos1959@hotmail.com</t>
  </si>
  <si>
    <t>Angela Piedad Ogaza Polo</t>
  </si>
  <si>
    <t>angelaogaza@gmail.com</t>
  </si>
  <si>
    <t>Anggy Estefanía Peñuela úsuga</t>
  </si>
  <si>
    <t>anggyepu@gmail.com</t>
  </si>
  <si>
    <t>Aura Rocio Jaimes Hernández</t>
  </si>
  <si>
    <t>aurajaimesh@gmail.com</t>
  </si>
  <si>
    <t>Biviana María Carmona Arias</t>
  </si>
  <si>
    <t>bmcarmon2@hotmail.com</t>
  </si>
  <si>
    <t xml:space="preserve">Carlos Andres Renteria Echeverry </t>
  </si>
  <si>
    <t>renteria_11802@hotmail.com</t>
  </si>
  <si>
    <t>Carlos Andres Restrepo Arango</t>
  </si>
  <si>
    <t>carlosandresrestrepo0525@gmail.com</t>
  </si>
  <si>
    <t>Catalina  Salazar Gómez</t>
  </si>
  <si>
    <t>catalinasgomez1@gmail.com</t>
  </si>
  <si>
    <t>Catalina Ramírez Velásquez</t>
  </si>
  <si>
    <t>cataramirez17@hotmail.com</t>
  </si>
  <si>
    <t>cathetobon@gmail.com</t>
  </si>
  <si>
    <t>marcelafrancog@gmail.com</t>
  </si>
  <si>
    <t>claudiav_77@outllook.com</t>
  </si>
  <si>
    <t>Dayana Andrea Montoya Valderrama</t>
  </si>
  <si>
    <t>dayis-1319@hotmail.com</t>
  </si>
  <si>
    <t>Diana Lucía Salazar Sánchez</t>
  </si>
  <si>
    <t>dianita_0826@hotmail.com</t>
  </si>
  <si>
    <t>johanabenitez@misena.edu.co</t>
  </si>
  <si>
    <t>enrm9310@gmail.com</t>
  </si>
  <si>
    <t>Estiben Alejandro Restrepo   Mejía</t>
  </si>
  <si>
    <t>stalejo@hotmail.com</t>
  </si>
  <si>
    <t>Flor Alba Zapata Monsalve</t>
  </si>
  <si>
    <t>florz08@yahoo.es</t>
  </si>
  <si>
    <t>alexavr31@hotmail.com</t>
  </si>
  <si>
    <t>garisti6492@yahoo.com.mx</t>
  </si>
  <si>
    <t>Guillermo León López Silva</t>
  </si>
  <si>
    <t>guillos2010@hotmail.com</t>
  </si>
  <si>
    <t>johanataborda95@gmail.com</t>
  </si>
  <si>
    <t>Ibis Yacira Asprilla Gonzalez</t>
  </si>
  <si>
    <t>yaasgo@hotmail.com</t>
  </si>
  <si>
    <t>Isabella Orozco González</t>
  </si>
  <si>
    <t>orozcogonzalezisabella@gmail.com</t>
  </si>
  <si>
    <t>Jaime Alberto Lopera Madrid</t>
  </si>
  <si>
    <t>jalmadrid@gmail.com</t>
  </si>
  <si>
    <t>Jhoan Sebastian Bejarano Torres</t>
  </si>
  <si>
    <t>sebasbejarano@outlook.com</t>
  </si>
  <si>
    <t>Jhon Fredy Cifuentes Durango</t>
  </si>
  <si>
    <t>frecidu@gmail.com</t>
  </si>
  <si>
    <t>Jhon Jaime  Zuluaga Gil</t>
  </si>
  <si>
    <t>jjaimezuluaga@yahoo.com</t>
  </si>
  <si>
    <t>Jorge Alberto Echavarría García</t>
  </si>
  <si>
    <t>jaechavarria01@hotmail.com</t>
  </si>
  <si>
    <t>Jorge Alexis Rojas Restrepo</t>
  </si>
  <si>
    <t>jorge_rojas18@hotmail.com</t>
  </si>
  <si>
    <t>Jorge Armando Martínez Mosquera</t>
  </si>
  <si>
    <t>jmartinezing2016@gmail.com</t>
  </si>
  <si>
    <t>joleozap@gmail.com</t>
  </si>
  <si>
    <t>José Luis Montoya Quiceno</t>
  </si>
  <si>
    <t>joselumq@hotmail.com</t>
  </si>
  <si>
    <t>Juan Camilo Tirado Obando</t>
  </si>
  <si>
    <t>Jcamilo8427@gmail.com</t>
  </si>
  <si>
    <t>juanospy90@gmail.com</t>
  </si>
  <si>
    <t>Juan Shneider López Muriel</t>
  </si>
  <si>
    <t>shneider.lopez@arat.com.co</t>
  </si>
  <si>
    <t>Julio  Cesar Roldan Arenas</t>
  </si>
  <si>
    <t>jucerol0008@outlook.com</t>
  </si>
  <si>
    <t>Lina Marcela Pacheco Martinez</t>
  </si>
  <si>
    <t>l.mpacheco2323@hotmail.com</t>
  </si>
  <si>
    <t>Lina Marcela Rincon Andrade</t>
  </si>
  <si>
    <t>linamarcela.rincon@hotmail.com</t>
  </si>
  <si>
    <t>fernando.lopezga@gmail.com</t>
  </si>
  <si>
    <t>Luz Elena Arango Cardona</t>
  </si>
  <si>
    <t>luzharango58@hotmail.com</t>
  </si>
  <si>
    <t>Manuela  Suarez Giraldo</t>
  </si>
  <si>
    <t>manuelasuarez.44@hotmail.com</t>
  </si>
  <si>
    <t>María Alejandra Gómez Restrepo</t>
  </si>
  <si>
    <t xml:space="preserve">   maria_gomez@yhaoo.com</t>
  </si>
  <si>
    <t>Maria Lesly  Sanchez Osorio</t>
  </si>
  <si>
    <t>lesly_197@hotmail.com</t>
  </si>
  <si>
    <t xml:space="preserve">Mariana Estada Rendón </t>
  </si>
  <si>
    <t>marianaestrada895@gmail.com</t>
  </si>
  <si>
    <t>marticaguerrerol@gmail.com</t>
  </si>
  <si>
    <t>MAURICIO GOMEZ SANTISTEBAN</t>
  </si>
  <si>
    <t>mauriciogosan@gmail.com</t>
  </si>
  <si>
    <t>Miguel Angel Parra Hernandez</t>
  </si>
  <si>
    <t>parra.maph@gmail.com</t>
  </si>
  <si>
    <t>Nidia Yurani Velez Sanchez</t>
  </si>
  <si>
    <t>yuravelezsa@hotmail.com</t>
  </si>
  <si>
    <t>Paola Alexandra Barros Lara</t>
  </si>
  <si>
    <t>paoalexandra_19@hotmail.com</t>
  </si>
  <si>
    <t>Paula Andrea Echavarría Sánchez</t>
  </si>
  <si>
    <t>pava-82@gmail.com</t>
  </si>
  <si>
    <t>Ramiro Valencia Areiza</t>
  </si>
  <si>
    <t>valenciaram1@gmail.com</t>
  </si>
  <si>
    <t>Santiago Varela Macias</t>
  </si>
  <si>
    <t>santiagovarelam@hotmail.com</t>
  </si>
  <si>
    <t>simon01ruiz@gmail.com</t>
  </si>
  <si>
    <t>wgov06@hotmail.com</t>
  </si>
  <si>
    <t>Yefferson  Mauricio Dueñas Gomez</t>
  </si>
  <si>
    <t>yduenas@duenasgomez.com</t>
  </si>
  <si>
    <t>ybohorquezb@gmail.com</t>
  </si>
  <si>
    <t>Mauricio López Botero</t>
  </si>
  <si>
    <t>malobo18@gmail.com</t>
  </si>
  <si>
    <t>Juan Manuel Marulanda Fernández</t>
  </si>
  <si>
    <t>juanma446@gmail.com</t>
  </si>
  <si>
    <t>José Luis Salazar Quítero</t>
  </si>
  <si>
    <t>jsjosephlewis@gmail.com</t>
  </si>
  <si>
    <t>Jorge Albeiro Montoya Sánchez</t>
  </si>
  <si>
    <t>jorgeamontoya@yahoo.com – jorgeams004@gmail.com</t>
  </si>
  <si>
    <t>Luz Mercedes Grajales Ceballos</t>
  </si>
  <si>
    <t>mercegrajales@gmail.com</t>
  </si>
  <si>
    <t xml:space="preserve">NOMBRE </t>
  </si>
  <si>
    <t xml:space="preserve">202300145
</t>
  </si>
  <si>
    <t>202300198.</t>
  </si>
  <si>
    <t>valor total del contrato</t>
  </si>
  <si>
    <t>Alcance</t>
  </si>
  <si>
    <t>Para desarrollar el objeto contractual el contratista deberá ejecutar todas las acciones requeridas para el despliegue del Proceso de Planeación Institucional y apoyar la administración del Sistema Integrado de Gestión de la ESU</t>
  </si>
  <si>
    <t>Contratar la prestación de servicios de un técnico en comunicación para apoyar la gestión de manejo de crisis organizacional interna y externa de la entidad en la Oficina Estratégica de la ESU.</t>
  </si>
  <si>
    <t>• Medición y proyección del manejo de la cultura y clima organizacional de la empresa desde un enfoque comunicacional.
• Elaboración y proyección de documentos de orden administrativo que requiera la Oficina Estratégica.
• Apoyar los procesos contractuales en los trámites administrativos.
• Relacionar la trazabilidad de los documentos que se tramitan en la Oficina Estratégica.
• Apoyar la recolección de información necesaria para brindar respuestas a las PQRSF de competencia de la Oficina Estratégica.
• Identificación y medición del impacto de las noticias que afectan positiva y negativamente a la Entidad.
• Apoyar en la elaboración de boletines y comunicados de prensa enfocados en la prevención de crisis comunicacionales.
• Todas las actividades que en virtud de su conocimiento y objeto contractual le sean asignadas.</t>
  </si>
  <si>
    <t>Contratar los servicios profesionales de Abogado adscrito la  Subgerencia de Servicios, en la Línea Estratégica de Segurida para brindar apoyo jurídico en todas las actuaciones que demande la ejecución de los contratos relacionados con lo servicios de vigilancia física y electrónica.</t>
  </si>
  <si>
    <t>Para el desarrollo del objeto del contrato, el contratista deberá:
· Proyectar y revisar minutas contractuales y actas de liquidación  de contratos relacionados con los servicios de vigilancia física y  electrónica que presta la ESU.
· Proyectar respuesta a las PQRS relacionadas con aspectos atinentes a la prestación de los servicios de vigilancia física y  electrónica que presta la ESU a sus diferentes clientes.
· Apoyar jurídicamente los actos y las actividades requeridas de la Línea Estratégica de Seguridad de la ESU, y demás actividades requeridas por la Entidad relacionadas con el objeto contractual.</t>
  </si>
  <si>
    <t>Contratar la prestación de servicios profesionales con el fin de servir de apoyo a la Supervisión del CI Nro. 4600098583 de 2023, celebrado con la Secretaría de Seguridad y Convivencia del Distrito de Medellín, brindando acompañamiento jurídico y técnico al contrato y llevando a cabo las demás actividades requeridas por la Subgerencia de Servicios.</t>
  </si>
  <si>
    <t>• Apoyo técnico a la supervisión del CI Nro. 4600098583 de 2023, Sedes Externas.
• Apoyo en el seguimiento y ejecución de los contratos celebrados por la ESU con sus proveedores para la ejecución del CI Nro. 4600098583 de 2023, Sedes Externas.
• Apoyar a la Supervisión administrativa y técnica en el marco de ejecución de los contratos mencionados.
• Suministrar la información necesaria relacionada con el cumplimiento de las especificaciones técnicas requeridas.
• Apoyar al Supervisor de los contratos con el fin de dar el visto bueno para el pago del contratista, según la forma establecida en el mismo.
• Poner a disposición del Contratista la información necesaria para el desarrollo de las actividades que se requiera ejecutar.
• Las demás actividades relacionadas con el objeto del contrato.</t>
  </si>
  <si>
    <t>Contratar por prestación de servicios un profesional especializado para de la Subgerencia de Servicios, con el fin de brindar acompañamiento en la formulación, ejecución y/o cualquier etapa que se requiera para el desarrollo de proyectos de sostenibilidad para la Empresa para la</t>
  </si>
  <si>
    <t>Para el cumplimiento del objeto contractual y en aras de fortalecer la línea de sostenibilidad, se requiere formular la política de sostenibilidad aplicable al desarrollo de tecnologías con enfoques sostenibles en el contexto local, nacional e internacional, con el fin establecer estrategias y/o acciones que permitan contribuir a la seguridad mitigando y garantizando el equilibrio entre el crecimiento</t>
  </si>
  <si>
    <t>CONTRATAR LA PRESTACIÓN DE SERVICIOS COMO APOYO A LA GESTIÓN CON EL FIN DE ACOMPAÑAR OPERATIVAMENTE EL PROCESO DE QUIDACIÓN DE 
LOS CONTRATOS SUSCRITOS Y EJECUTADOS POR LA ESU, ASÍ COMO EL APOYO EN LA SUPERVISIÓN Y EL ACOMPAÑAMIENTO EN LA EJECUCIÓN DE LOS 
CONTRATOS, LLEVANDO A CABO LA ELABORACIÓN DE REPORTES E INFORMES PARA LOS CLIENTES FINALES, Y DEMÁS
ACTIVIDADES QUE REQUIERA LA SUBGERENCIA DE SERVICIOS RAD.REQ. 20230000967 (A. VALENCIA)</t>
  </si>
  <si>
    <t>Apoyar a la supervisión administrativa y financiera de los contratos, Suministrar la información necesaria relacionada con el cumplimiento de las especificaciones técnicas requeridas. Apoyar al supervisor del contrato con el fin de dar el visto bueno para el pago del contratista segun la forma establecida para el mismo. Poner a disposición del contratista la información necesaria para el desarrollo de las actividades que se requiera ejecutar. Apoyar a la supervisión realizando informes de los contratos interadministrativos, proyectar oficios y cualquier clase de documento que tenga relación con el objeto del contrato y la supervisión, atendiendo las necesidades de la Entidad.</t>
  </si>
  <si>
    <t>Contrato de prestación de servicio de apoyo a la gestión en los actividades y trámites relacionadas con Cartera y tramites contables que querida el área de Tesorería adscrita a la Subgerencia Administrativa y Financiera.</t>
  </si>
  <si>
    <t>Para el cumplimiento del objeto del contrato, el contratista realizará todo el trámite pertinente 
para el apoyo en los procesos de cartera, asegurando la información de los módulos de 
tesorería, apoyo en los procesos contables, ejecución, control y seguimiento de las políticas,
planes, programas y proyectos relacionados con la gestión financiera y demás actividades
necesarias para el cumplimiento del objeto contractual.</t>
  </si>
  <si>
    <t>Contratar la prestación de servicios profesionales con el fin de servir de apoyo a la Sugerencia de Servicios en su Línea Estratégica de Vigilancia, en el marco de ejecución de los Contratos Marco No. 202300088, 202300089, 202300090, 202300091 y 202300092.</t>
  </si>
  <si>
    <t>• Apoyar a la Supervisión administrativa y financiera en el marco de ejecución de los Contratos Marco No. 202300088, 202300089, 202300090, 202300091 y 202300092.
• Suministrar la información necesaria relacionada con el cumplimiento de las especificaciones técnicas requeridas.
• Apoyar al Supervisor de los Contratos Marco con el fin de dar el visto bueno para el pago del contratista, según la forma establecida en el mismo.
• Poner a disposición del Contratista la información necesaria para el desarrollo de las actividades que se requiera ejecutar.
• Las demás actividades relacionadas con el objeto del contrato.</t>
  </si>
  <si>
    <t>Contratar la Prestación de Servicios Profesionales adscrita a la Subgerencia de Servicios para el apoyo jurídico en la liquidación de contratos, revisión de minutas y actas, además de los trámites postcontractuales requeridos por la entidad.</t>
  </si>
  <si>
    <t>• Elaboración y proyección de actas de liquidación, actas de terminación, cierres contractuales, atención y reclamación a pólizas de cumplimiento y demás actuaciones postcontractuales que sean requeridos por la entidad.
• Apoyo jurídico en la liquidación de los contratos suscritos por la entidad.
• Suministrar la información necesaria relacionada con el cumplimiento de las especificaciones jurídicas requeridas para la liquidación de los contratos suscritos por la entidad.
• Mediante el apoyo, garantizar la entrega oportuna de información requerida por los entes de control en lo relacionado con la liquidación de contratos, bajo los procedimientos establecidos y la normatividad vigente.
• Apoyar con las respuestas de PQRS (Peticiones (Derechos de Petición), Quejas, Reclamos y solicitudes de la entidad).
• Todas las actividades que en virtud de su conocimiento y objeto contractual le sean asignadas.</t>
  </si>
  <si>
    <t xml:space="preserve">Contratar por prestación de servicios profesionales un abogado adscrito a la Secretaría General, con el fin de apoyar a la Subgerencia Comercial y de Mercadeo en la etapa precontractual y a las demás dependencias que lo requieran en cualquier etapa contractual. </t>
  </si>
  <si>
    <t>Para el desarrollo del objeto del contrato, el contratista deberá acompañar la Subgerencia Comercial y de Mercadeo en la estructuración de los proyectos para los clientes, elaboración de propuestas comerciales y en la suscripción de Contratos Interadministrativos, a las demás dependencias las deberá acompañar con la revisión de pliegos de
condiciones de SPVA de mínima cuantía, SPVA, SPO, Contratación con una oferta, minutas contractuales, podrá ser parte del Comité evaluador y demás actividades jurídicas en las diferentes etapas contractuales. También apoyará en la Supervisión de los Contratos: No. 202300012 suscrito con Asistir Abogados S.A.S. que actualmente tiene 17 procesos administrativos activos, No. 202300013 suscrito con Enlace Jurídico Empresarial S.A.S. que actualmente tiene 61 procesos laborales activos y No. 201900241 suscrito con VISIÒN LEGAL S.A.S. que actualmente tiene 4 procesos tributarios activos.</t>
  </si>
  <si>
    <t>El alcance del objeto del contrato a celebrar comprende las siguientes actividades:
Apoyar en la planificación de las actividades contractuales y administrativas que procuren la eficiencia y eficacia en los servicios prestados por la Entidad</t>
  </si>
  <si>
    <t>Apoyo como profesional especializado para la supervisión de la ejecución de proyectos derivados del contrato interadministrativo 4600090114 de 2021, para la gestión oportuna dentro del marco de los requisitos contractuales pactados, además de la implementación de reportes e informes para los clientes finales y demás actividades que requiera la línea de tecnología de la Subgerencia de Servicios.</t>
  </si>
  <si>
    <t>•	Apoyar la supervisión administrativa y financiera del contrato.
•	Suministrar la información necesaria relacionada con el cumplimiento de las especificaciones técnicas requeridas.
•	Participar en la formulación, implementación, ejecución y seguimiento de los planes, programas y proyecto.
•	Realizar la asignación de tareas y actividades al equipo del proyecto.
•	Realizar seguimiento al cronograma del proyecto.
•	Plantear estrategias para mitigar impactos en el proyecto.
•	Cumplir con todas las demás responsabilidades que siendo de la naturaleza del cargo sean asignadas por su superior inmediato.
•	Dar el visto bueno para el pago del contrato según la forma establecida en el mismo.
•	Poner a disposición del Contratista la información necesaria para el desarrollo de las actividades que se requiera ejecutar.</t>
  </si>
  <si>
    <t>Contrato de prestación de servicio de apoyo a la gestión en los procesos y trámites administrativos y contables que querida la Unidad de Contabilidad y Costos adscrita a la Subgerencia Administrativa y Financiera.</t>
  </si>
  <si>
    <t>Para el cumplimiento del objeto del contrato, el contratista realizará todo el trámite pertinente para el apoyo en los procesos financieros, contables, conciliación de cuenta, registro de documento, presentación de impuestos nacionales y territoriales, trámites administrativos de información y además actividades para el cumplimiento del objeto contractual.</t>
  </si>
  <si>
    <t>Contrato de prestación de servicios de apoyo a la gestión para la realización de actividades 
operativas del área de Comunicaciones de la Oficina Estratégica de la ESU.</t>
  </si>
  <si>
    <t>En desarrollo del objeto contractual, el contratista deberá apoyar todas las acciones operativas que requiera el área de Comunicaciones de la Oficina Estratégica de la ESU                                 • Asistencia en la producción de contenidos comunicacionales. • Participación en los comités generales de Comunicaciones, comités de Gestión Humana y Comunicaciones y las sesiones de planeación periódicas. • Apoyo logístico en eventos de la Entidad. • Apoyo en actividades de registro de actividades del área de Comunicaciones. • Las demás actividades que en virtud del objeto contractual le sean asignadas.</t>
  </si>
  <si>
    <t>Así mismo, apoyará a la supervisión con la realización de informes de los contratos interadministrativos, proyectará oficios y cualquier clase de docuementos que tenga relación con el objeto del contrato y la supervisión, atendiendo las necesidades de la Entidad.</t>
  </si>
  <si>
    <t>Brindar un acompañamiento jurídico a la gerencia en la toma oportuna de decisiones y en la coordinación, y orientación en los programas y proyectos de la gerencia</t>
  </si>
  <si>
    <t xml:space="preserve">Contratar la prestación de servicios profesionales para el apoyo a la supervisión y el acompañamiento en la ejecución de los contratos suscritos por la ESU, llevando a cabo la elaboración de reportes e informes periódicos y definitivos para los clientes finales y demás actividades que requiera la Línea de Tecnología, específicamente lo relacionado con la ejecución del Componente de Mantenimiento de CCTV ciudad en desarrollo del CI 4600095489 de 2022. </t>
  </si>
  <si>
    <t xml:space="preserve">El contratista en cumplimiento del objeto contractual deberà  desarrollar las siguientes activiades: 
• Elaborar los reportes e informes periódicos y definitivos para los clientes finales de la ESU, que requiera la Línea de Tecnología, específicamente lo relacionado con la ejecución del Componente de Mantenimiento de CCTV ciudad en desarrollo del CI 4600095489 de 2022. 
• Apoyar la Supervisión administrativa y financiera del contrato.                                                                                                                                                                                                                                                                                                                                                                                                                                                                                     • Suministrar la información necesaria relacionada con el cumplimiento de las especificaciones técnicas requeridas. 
• Apoyar al Supervisor del contrato con el fin de dar el visto bueno para el pago del contratista, según la forma establecida en el mismo. 
• Poner a disposición del Contratista la información necesaria para el desarrollo de las actividades que se requiera ejecutar. 
• Apoyar a la Supervisión realizando informes de los contratos interadministrativos, proyectar oficios y cualquier clase de 
documento que tenga relación con el objeto del contrato y la supervisión, atendiendo las necesidades de la entidad. 
• Las demás actividades relacionadas con el objeto del contrato. </t>
  </si>
  <si>
    <t>Contratar la prestación de servicios de un profesional para el acompañamiento del componente psicosocial de la linea estratégica de seguridad, en la ejecución de los contratos de los aliados prroveedores del servicio de vigilancia y seguridad privada.</t>
  </si>
  <si>
    <t xml:space="preserve"> acompañar el componente psicosocial de la linea estratégica de seguridad, en la ejecución de los contratos de los aliados prroveedores del servicio de vigilancia y seguridad privada.  Cumpllir con las actividades del componente psicosocial, Suministrar la información necesaria relacionada con el cumplimiento de las especificaciones técnicas requeridas. Apoyar al supervisor del contrato con el fin de dar el visto bueno para el pago del contratista segun la forma establecida para el mismo. Poner a disposición del contratista la información necesaria para el desarrollo de las actividades que se requiera ejecutar. Apoyar a la supervisión realizando informes de los contratos interadministrativos, proyectar oficios y cualquier clase de documento que tenga relación con el objeto del contrato y la supervisión, atendiendo las necesidades de la Entidad.</t>
  </si>
  <si>
    <t>Contratar la prestación de servicios de un tecnólogo para el apoyo operativo a la Supervisión para el seguimiento del Contrato Interadministrativo No. 4600098679 de 2023.</t>
  </si>
  <si>
    <t>• Elaboración y proyección de documentos de orden administrativo que requiera la Subgerencia de Servicios.
• Apoyo en los trámites administrativos.
• Relacionar la trazabilidad de los documentos que se tramitan en la Subgerencia de Servicios relacionados con el Contrato Interadministrativo No. 4600098679 de 2023.
• Apoyo en la recolección de información necesaria para brindar respuestas a las PQRSF de competencia de la Subgerencia de Servicios relacionadas con el Contrato Interadministrativo No. No. 4600098679 de 2023.
• Suministrará la información necesaria relacionada con el cumplimiento de las especificaciones técnicas requeridas.
• Todas las actividades que en virtud de su conocimiento y objeto contractual le sean asignadas.</t>
  </si>
  <si>
    <t>Apoyar la supervisión administrativa y financiera del contrato. Suministrar la información necesaria relacionada con el cumplimiento de las especificaciones técnicas requeridas. Apoyar al supervisor del contrato con el fin de dar el visto bueno para el pago del contratista segun la forma establecida para el mismo. Poner a disposición del contratista la información necesaria para el desarrollo de las actividades que se requiera ejecutar. Apoyar a la supervisión realizando informes de los contratos interadministrativos, proyectar oficios y cualquier clase de documento que tenga relación con el objeto del contrato y la supervisión, atendiendo las necesidades de la Entidad.</t>
  </si>
  <si>
    <t>Contratar por prestación de Servicios el apoyo a la gestión en los procesos Administrativos y financieros relacionados con los trámites contables en la Unidad de contabilidad y Costos de la Subgerencia Administrativa y Financiera.</t>
  </si>
  <si>
    <t>Para el desarrollo del objeto del contrato, el contratista deberá apoyar con el cumplimiento de las actividades descritas en las obligaciones específicas con relación a la Unidad de Contabilidad y Costos de la Subgerencia Administrativa y Financiera.</t>
  </si>
  <si>
    <t xml:space="preserve">En la Prestación del servicio de apoyo a la gestión deberá llevar realizar la revisión y corrección de los documentos legales necesarios para llevar a cabo las etapas precontractual, contractual y postcontractual, tales como, justificaciones, informes de evaluación, minutas de contratación, revisión de pliegos de SPVA, SPVA  de mínima cuantía, asignación directa de servicios, compras con una oferta y cualquier tipo de procedimiento, actas de liquidación, entre otros, así mismo, apoyará la proyección de las PQRSF que sean de competencia de la subgerencia de Servicios, y demás actividades necesarias para el cumplimiento del objeto contractual. </t>
  </si>
  <si>
    <t>Contratar por prestación de servicios el apoyo a la Gestión con el 
fin de acompañar administrativamente el proceso de los 
contratos suscritos y ejecutados por la ESU, así como el apoyo en 
la Supervisión y el acompañamiento en la ejecución de los 
contratos, llevando a cabo la elaboración de reportes e informes 
para los clientes finales, y demás actividades que requiera la 
Subgerencia de Servicios.</t>
  </si>
  <si>
    <t>• Apoyar la supervisión administrativa y financiera de los contratos. • Suministrar la información necesaria relacionada con el cumplimiento de las especificaciones técnicas requeridas. • Apoyar la supervisión del contrato con el fin de emitir el visto bueno para el pago del contrato según la forma establecida de los mismo. • Poner a disposición del Contratista la información necesaria para el desarrollo de las actividades que se requiera ejecutar. • Apoyar a la supervisión realizando informes de los contratos interadministrativos, proyectar oficios y cualquier clase de documento que tenga relación con el objeto del contrato, atendiendo las necesidades de la entidad</t>
  </si>
  <si>
    <t>Contratar la prestación de servicios como apoyo a la Gestión en la Línea de Vigilancia de la Subgerencia de Servicios de la Empresa para la Seguridad y Soluciones Urbanas -ESU.</t>
  </si>
  <si>
    <t>• Apoyar la supervisión administrativa y financiera de los contratos.
• Suministrar la información necesaria relacionada con el cumplimiento de las especificaciones técnicas requeridas.
• Apoyar la supervisión del contrato con el fin de emitir el visto bueno para el pago del contrato según la forma establecida de los mismo.
• Poner a disposición del Contratista la información necesaria para el desarrollo de las actividades que se requiera ejecutar.
• Apoyar a la supervisión realizando informes de los contratos interadministrativos, proyectar oficios y cualquier clase de documento que tenga relación con el objeto del 
contrato, atendiendo las necesidades de la entidad.</t>
  </si>
  <si>
    <t>Contrato de prestación de servicios profesionales para servir como investigador en la oficina de Innovación y Proyectos, con el fin de identificar las necesidades urbanas de nuevos productos con enfoque en Biotechnology, permitiendo fortalecer y diversificar la línea de sostenibilidad de la ESU.</t>
  </si>
  <si>
    <t>Se busca generar un marco teórico que permita identificar las debilidades y fortalezas de los riesgos biológicos del distrito especial de Medellín; marco con el cual se busca obtener los siguientes resultados:
• Identificación y clasificación de los riesgos y vulnerabilidades en la Bio-seguridad.
• Identificación de nuevas herramientas que puedan ser desarrolladas por la entidad con el fin de ser comercializadas en la línea de sostenibilidad.
• Buscar el desarrollo de nuevos servicios y/o productos como resultado de la investigación e innovación aplicada a la Biotechnology
• Determinación de una herramienta biotecnológica que tenga la capacidad de ser usada en el mejoramiento del entorno de los ciudadanos del distrito de Medellín.
Todo lo anterior enfocado en el fortalecimiento de la línea estratégica de sostenibilidad</t>
  </si>
  <si>
    <t>Contratar la prestación de servicios profesionales de un abogado adscrito a la Subgerencia de Servicios, con el fin de acompañarla en los trámites administrativos, precontractuales, contractuales y poscontractuales que se requieran.</t>
  </si>
  <si>
    <t>En desarrollo del objeto contractual, el contratista deberá realizar las siguientes actividades:
• Acompañar la supervisión jurídica de los Contratos.
• Acompañar los trámites administrativos de la Subgerencia de Servicios.
• Apoyar la etapa precontractual, contractual y poscontractual de los procesos de la Subgerencia de Servicios.
• Generar informes relativos al estado de las garantías que amparan los contratos celebrados por la entidad.
• Proyectar las reclamaciones ante las compañías aseguradoras.
• Las demás actividades que en virtud del objeto contractual le sean asignadas</t>
  </si>
  <si>
    <t>Contratar la prestación de servicios como apoyo a la gestión para el seguimiento del Contrato Interadministrativo No. 4600097282 de 2023, llevando a cabo la elaboración de reportes e informes y demás actividades que requiera la Subgerencia de Servicios.</t>
  </si>
  <si>
    <t>• Elaboración y proyección de documentos de orden administrativo que requiera la Subgerencia de Servicios.                                                                                                                                                                     • Apoyar en los trámites administrativos en el marco del contrato interadministrativo 4600097282 de 2023.
• Relacionar la trazabilidad de los documentos que se tramitan entre la Subgerencia de Servicios relacionados con el Contrato Interadministrativo No. 4600097282 de 2023, Conectividad.
• Apoyar la recolección de información necesaria para brindar respuestas a las PQRSF de competencia de la Subgerencia de Servicios relacionadas con el Contrato Interadministrativo No. 4600097282 de 2023.
• Apoyar a la supervisión administrativa y financiera del contrato • Realizará informes del contrato interadministrativo.
• Proyectar oficios, y cualquier clase de documento que tenga relación con el objeto del contrato y la supervisión atendiendo las necesidades de la
entidad.
• Suministrar la información necesaria relacionada con el cumplimiento de las especificaciones técnicas requeridas.
• Todas las actividades que en virtud de su conocimiento y objeto contractual le sean asignadas</t>
  </si>
  <si>
    <t>Prestación de servicios profesionales para asumir la representación judicial en las Acciones de Repetición derivadas de las sentencias condenatorias impuestas a la Empresa para la Seguridad y Soluciones Urbanas - ESU, y de ser necesario se le podrá realizar cualquier tipo consultoría jurídica, acompañada de la presentación de conceptos en la materia, para soportar la toma de decisiones, buscando minimizar al máximo los riesgos de futuras demandas.</t>
  </si>
  <si>
    <t>A. Asumir la representación judicial de la ESU en las Acciones de Repetición en trámite y en los que se llegaren a presentar, para los cuales le sea otorgado poder; previa designación realizada mediante comunicación escrita.
B. Representar a la entidad en las conciliaciones prejudiciales que se adelanten ante los procuradores delegados por disposición de la gerencia.
C. Participar del comité de conciliación y defensa jurídica de la entidad en asuntos vinculados con el objeto contractual.
D. Realizar la revisión y actualización integral de los procesos judiciales que se encomienden
E. Con el fin de tomar mejores decisiones y de ser necesario, deberá emitir
conceptos en la materia</t>
  </si>
  <si>
    <t>Contratar por prestación de servicios como apoyo a la gestión del área de compras de la Subgerencia de Servicios con los trámites y 
etapas de los procesos contractuales y administrativos referentes a la organización de expedientes, actualización y manejo de 
documentos legales de los diferentes procesos contractuales.</t>
  </si>
  <si>
    <t>En desarrollo del objeto el contratista deberá apoyar todos los  trámites y etapas de los procesos contractuales y administrativos especialmente lo referido a la revisión, corrección y organización de expedientes; solicitud, revisión, organización, actualización y manejo de documentos legales de los diferentes procesos contractuales, asimismo, apoyará los demás procesos que le sean indicados por la supervisión.</t>
  </si>
  <si>
    <t>Contrato de prestación de servicios profesionales con el fin de realizar el apoyo en el manejo operativo de la plataforma SECOP, la Supervisión y el acompañamiento en la ejecución de los contratos suscritos por la ESU y la elaboración de reportes e informes para los clientes finales y de más actividades que requiera la Subgerencia de Servicios</t>
  </si>
  <si>
    <t>Contratar la prestación de servicios de un profesional para apoyar el área de redes e infraestructura en el proyecto “Valles del Software” en el marco de ejecución del Contrato Interadministrativo No. 4600098679 de 2023.</t>
  </si>
  <si>
    <t>requiera la Supervisión de la Subgerencia de Servicios para el CI 4600098679 de 2023.
• Apoyar los procesos contractuales en los trámites administrativos.
• Relacionar la trazabilidad de los documentos que se tramitan entre la ubgerencia de Servicios.
• Apoyar la recolección de información necesaria para brindar respuestas a las PQRSF de competencia de la Subgerencia de Servicios.
• Todas las actividades que en virtud de su conocimiento y objeto contractual le sean asignadas</t>
  </si>
  <si>
    <t>Contrato de prestación de servicios de apoyo a la gestión para la realización de actividades de 
comunicación interna y endomárquetin, coordinadas por el área de Comunicaciones de la Oficina 
Estratégica de la ESU.</t>
  </si>
  <si>
    <t>En desarrollo del objeto contractual, el contratista deberá apoyar acciones de comunicación 
interna y endomárquetin lideradas por el área de Comunicaciones de la ESU.                                                                                                                                                                                                                                                            • Apoyo en la planeación y ejecución del Miércoles del Conocimiento, virtual y 
presencial.
• Realización de actas de los comités, reuniones y demás encuentros en los que el 
área de Comunicaciones haga presencia.
• Participación en los comités generales de Comunicaciones, el comité de Gestión 
Humana y Comunicaciones y las sesiones de planeación periódicas.                                                                                                                                                                                                                                                                     • Apoyo en la organización de eventos internos de la Entidad.
• Apoyo en la elaboración de los guiones de ESUNoticias.
• Apoyo en la recopilación de información para la creación de contenidos.
• Apoyo en la realización de informe diario de monitoreo de medios.
• Apoyo en la realización del informe mensual de cuantificación de freepress.
• Las demás actividades que en virtud del objeto contractual le sean asignadas.</t>
  </si>
  <si>
    <t>Contratar la prestación de servicios profesionales de un ingeniero que acompañe la ejecución de los contratos y los procesos de la Subgerencia de Servicios mediante el apoyo en la revisión técnica de los contratos y proyectos en desarrollo que estén a cargo de la Subgerencia de Servicios de la ESU</t>
  </si>
  <si>
    <t>• Apoyo técnico desde el área de la ingeniería para el correcto desarrollo y ejecución de los contratos. • Revisión de documentos y anexos técnicos de los contratos en ejecución por parte de la Subgerencia de Servicios. • Apoyo en las actividades y obligaciones contractuales que requieran conocimientos estructurales o de ingeniería. • Apoyar los procesos contractuales en los trámites administrativos. • Relacionar la trazabilidad de los documentos que se tramitan entre la Subgerencia de Servicios. • Todas las actividades que en virtud de su conocimiento y objeto contractual le sean asignadas.</t>
  </si>
  <si>
    <t>Contratar la prestación de servicios como apoyo a la gestión para el seguimiento técnico del contrato interadministrativo 003571C-20 celebrado con el Metro de Medellín, llevando a cabo la elaboración de reportes e informes y demás actividades que requiera la línea estratégica de logística de la Subgerencia de Servicios.</t>
  </si>
  <si>
    <t>• Apoyo en la elaboración de reportes e informes periódicos, específicamente lo relacionado con la prestación de servicios del contrato 003571C-20 celebrado con el Metro de Medellín. 
• Elaboración y proyección de documentos de orden administrativo que requiera la línea estratégica de logística de la Subgerencia de Servicios en el marco del contrato de prestación de servicios. 
• Apoyar los procesos contractuales en los trámites administrativos.
• Relacionar la trazabilidad de los documentos que se tramitan entre línea estratégica de logística.
• Apoyar la recolección de información necesaria para brindar respuestas a las PQRSF de competencia de la línea estratégica de logística.
• Todas las actividades que en virtud de su conocimiento y objeto contractual le sean asignadas.
• Apoyar a la supervisión administrativa y financiera del contrato                                                                                                                                                                                                                                                                                                                                   • Proyectará oficios, y cualquier clase de documento que tenga relación con el objeto del contrato y la supervisión atendiendo las necesidades de la entidad.
• Suministrar la información necesaria relacionada con el cumplimiento de las especificaciones técnicas requeridas.</t>
  </si>
  <si>
    <t xml:space="preserve">Para el desarrollo del objeto del contrato, el contratista deberá proyectar y revisar minutas contractuales, actos administrativos, podrá hacer parte del comité evaluador y las demás actividades requeridas en el desarrollo del objeto contractual.   </t>
  </si>
  <si>
    <t>Contratar la prestación de servicios de un profesional especializado para poyar la Supervisión del proyecto “Valles del Software” en el área de redes e infraestructura, en el marco de ejecución del contrato interadministrativo No. 4600098679 de 2023.</t>
  </si>
  <si>
    <t>• Apoyar a la Supervisión administrativa, técnica y financiera en el marco de ejecución del Contrato Interadministrativo mencionado.
• Suministrar la información necesaria relacionada con el cumplimiento de las especificaciones técnicas requeridas.
• Apoyar al Supervisor con el fin de dar el visto bueno para el pago del contratista, según la forma establecida en el mismo.
• Poner a disposición del Contratista la información necesaria para el desarrollo de las actividades que se requiera ejecutar.
• Las demás actividades relacionadas con el objeto del contrato.</t>
  </si>
  <si>
    <t>Contratar la prestación de servicios de un técnico como apoyo a la  gestión de la Oficina Estratégica en el área TI de la ESU.</t>
  </si>
  <si>
    <t>• Ofrecer apoyo administrativo a programas y equipos internos.
• Gestionar y hacer mantenimiento a los sistemas informáticos.
• Velar por la seguridad de la información y del sistema.
• Apoyar en el proceso de gestión de proveedores.
• Apoyar en el soporte técnico ofrecido a los usuarios.
• Actualizar bases de datos.
• Preparar presentaciones e informes.
• Relacionar la trazabilidad de los documentos que se tramitan en la Oficina Estratégica de la ESU.
• Apoyar la recolección de información necesaria para brindar respuestas a las PQRSF de competencia de la Oficina Estratégica de la ESU.
• Todas las actividades que en virtud de su conocimiento y objeto contractual le sean asignadas.</t>
  </si>
  <si>
    <t>Contratar la prestación de servicios como apoyo a la supervisión enla ejecución del contrato interadministrativo 4600096805 de 2023,
para la gestión oportuna dentro del marco de los requisitos contractuales pactados, además de la implementación de reportes e informes para los clientes finales y actualización de documentos en SECOP II y demás actividades que requiera la línea de logística de la subgerencia de servicios.</t>
  </si>
  <si>
    <t>• Apoyar las actividades de gestión documental, lo que incluye informes y reportes periódicos y definitivos, para el contrato interadministrativo N° 4600096805 celebrado con la secretaría de Seguridad y Convivencia – Recurrentes.
• Apoyar las actividades de montaje, actualización y revisión documental y de gestión de la información que debe publicar la entidad en la plataforma SECOP II.
• Apoyar la supervisión técnica, administrativa y financiera del contrato.
• Apoyar al líder en la formulación, ejecución y seguimiento de actividades estratégicas cuando este lo requiera.
• Definición de planes de compras y prioridades.
• Apoyar las diferentes líneas y áreas de la entidad de acuerdo con las directrices establecidas por la subgerencia</t>
  </si>
  <si>
    <t>Contratar por prestación de servicios un profesional especializado para brindar apoyo jurídico calificado a la Sugerencia de Servicios.</t>
  </si>
  <si>
    <t>Para el desarrollo del objeto del contrato, el contratista deberá brindar apoyo jurídico a la línea estratégica de tecnología de la Subgerencia de Servicios en lo relacionado con los trámites precontractuales, contractuales y poscontractuales, de igual manera deberá brindar acompañamiento en posibles reclamaciones contractuales y el apoyo jurídico en los requerimientos de los distintos entes de control, garantizando la correcta ejecución de los contratos suscritos por la ESU, evitando incumplimientos contractuales llevando a cabo un seguimiento jurídico a los contratos mencionados y apoyando la seguridad jurídica de la entidad. Y las demás actividades relacionadas en las obligaciones específicas del contratista.</t>
  </si>
  <si>
    <t>•	 Apoyar la supervisión administrativa y financiera del contrato.
•	Suministrar la información necesaria relacionada con el cumplimiento de las especificaciones técnicas requeridas.
•	Apoyar al supervisor del contrato con el fin de avalar el pago del contrato según la forma establecida en el mismo.
•	Poner a disposición del Contratista la información necesaria para el desarrollo de las actividades que se requiera ejecutar
•	Apoyar a la supervisión realizando informes de los contratos interadministrativos, proyectará oficios, y cualquier clase de documento que tenga relación con el objeto del contrato y la supervisión atendiendo las necesidades de la entidad.</t>
  </si>
  <si>
    <t>Contratar por prestación de servicios un Profesional Especializado para el apoyo y asesoría a la gerencia comercial y de gestión a la Unidad de Compras y Contratación de la Subgerencia de Servicios de la entidad, con el fin de mejorar los procesos de selección de los diferentes proveedores de la entidad.</t>
  </si>
  <si>
    <t>• Asesoría especializada en gerencia comercial y de gestión para la Unidad de Compras y Contratación.
• Asesoría técnica especializada en materia relacionadas con el objeto del contrato para la Unidad de Compras y Contratación.
• Suministrar la información necesaria relacionada con el cumplimiento de las especificaciones técnicas requeridas.
• Poner a disposición del Contratista la información necesaria para el desarrollo de las actividades que se requiera ejecutar.
• Las demás actividades relacionadas con el objeto del contrato.</t>
  </si>
  <si>
    <t>Contratar por prestación de servicios un Profesional Especializado para el apoyo y asesoría jurídica a la supervisión de los CI Nros. 2023-11-10- 06, 4600098690 de 2023 y 4600098681 de 2023 celebrados con el Municipio de Candelaria – Valle, DAGRD y la Secretaría de Innovación Digital Seguridad Informática del Distrito de Medellín respectivamente, en la línea estratégica de tecnología de la subgerencia de Servicios.</t>
  </si>
  <si>
    <t>• Asesoría especializada en derecho para la supervisión de los CI Nros. 2023-11-10-06, 4600098690 de 2023 y 4600098681 de 2023 celebrados con el Municipio de Candelaria – Valle, DAGRD y la Secretaría de Innovación Digital _Seguridad Informática del Distrito de Medellín respectivamente, en la línea estratégica de tecnología de la subgerencia de Servicios.
• Asesoría técnica especializada en materia relacionadas con el objeto del contrato para la Subgerencia de Servicios y los Contratos Interadministrativos indicados.
• Suministrar la información necesaria relacionada con el cumplimiento de las especificaciones técnicas requeridas.
• Poner a disposición del Contratista la información necesaria para el desarrollo de las actividades que se requiera ejecutar.
• Las demás actividades relacionadas con el objeto del contrato.</t>
  </si>
  <si>
    <t>Contratar por prestación de servicios un profesional adscrito a la Subgerencia Comercial y de Mercadeo para apoyar las estrategias de mercadeo de la entidad y el relacionamiento técnico y financiero con los clientes nacionales e internacionales de la entidad, además, apoyar en todos aquellos asuntos que por su trascendencia y a su juicio, requieran de sus
conocimientos.</t>
  </si>
  <si>
    <t>El contratista en cumplimiento del objeto contractual se obliga a:
• Apoyar la planificación de los requerimientos técnicos y financieros de los clientes.
• Apoyar la planificación del portafolio de productos y servicios que estén alineados con la estrategia y con el plan de innovación de la empresa.
• Acompañar la segmentación de Mercado de acuerdo con las líneas estratégicas definidas en el direccionamiento estratégico de la entidad.
• Apoyar la investigación de mercados, competidores y sectores que conlleven a una toma de decisiones objetiva y asertiva según los proyectos de la entidad.
• Apoyar el plan de mercadeo de la entidad.
• Acompañar los proyectos para la creación de soluciones o valores agregados para los clientes.
• Apoyar la ejecución de estrategias comerciales y de mercadeo en concordancia con lo establecido en el plan de mercadeo.
• Acompañar la orientación a los clientes en la estructuración de sus necesidades, que permitan acordar en conjunto los requerimientos técnicos y financieros de las solicitudes.
• Acompañar la identificación de las necesidades de los clientes, las especificaciones técnicas, financieras y logísticas asociadas a la solicitud.</t>
  </si>
  <si>
    <t>Contrato de prestación de servicios profesionales como psicóloga para apoyar los procesos de selección, vinculación de personal y apoyo en los programas de la Unidad de Gestión y de Seguridad y Salud en el Trabajo de la ESU.</t>
  </si>
  <si>
    <t>Publicación en el Servicio de Empleo de la oferta y Revisión de las hojas de vida de los aspirantes para verificar el cumplimiento de los requisitos.
Aplicar prueba técnica correspondiente a cada perfil de cargo                                                                                                                                                                                                                                   Aplicación e interpretación de pruebas psicotécnica                                                                                                                                                                                                                                                                         · Entrevista por competencias e incidentes críticos ·
Informe de proceso Entrega de resultados por escrito ·
Socialización de resultados de la valoración al candidato elegido.
Apoyo en los diferentes programas de la Unidad de Gestión Humana y Seguridad y Salud en el Trabajo.</t>
  </si>
  <si>
    <t>Contrato de prestación de servicios como técnico operativo y administrativo de apoyo a la gestión para la Unidad Estratégica de Servicios de vigilancia física, de los contratos de mandato firmados entre la Secretaría de Educación del Distrito Especial de Ciencia, Tecnología e Innovación de Medellín y la Empresa para la Seguridad y Soluciones Urbanas - ESU.</t>
  </si>
  <si>
    <t>• Apoyar la supervisión administrativa y financiera de los contratos.
• Suministrar la información necesaria relacionada con el cumplimiento de las          especificaciones técnicas requeridas.
• Apoyar la supervisión del contrato con el fin de emitir el visto bueno para el pago del contrato según la forma establecida de los mismo.
• Poner a disposición del Contratista la información necesaria para el desarrollo de las actividades que se requiera ejecutar.
• Así mismo apoyará a la supervisión realizando informes de los contratos interadministrativos, proyectará oficios y cualquier clase de documento que tenga relación con el objeto del contrato, atendiendo las necesidades de la entidad.</t>
  </si>
  <si>
    <t>Para el desarrollo del objeto del contrato, el contratista apoyará el desempeño del Sistema de Gestión de Seguridad y Salud en el trabajo, en cuanto a la implementación y documentación del Sistema de Gestión de Seguridad y Salud en el Trabajo.</t>
  </si>
  <si>
    <t>Contratar por prestación de servicios profesionales especializados el apoyo en la construcción, planeación y desarrollo del proyecto de innovación tecnológica consistente en el 
aprovechamiento de drones no tripulados sobre el Rio Medellín.</t>
  </si>
  <si>
    <t>• Brindar apoyo técnico y operativo en la estructuración de normas y procedimientos para la realización del proyecto con drones y UAS (Unmanned Aircraf System).                                                                                                                                                                                                                                                           • Revisión de documentos de carácter técnico y operativo que se presenten sobre el proyecto a fin de emitir un concepto teniendo en cuenta su área de conocimiento.
• Preparar informes, documentos y conceptos que sean requeridos dentro del proyecto de los con drones y UAS (Unmanned Aircraf System). 
• Apoyar al Gerente en la formulación, ejecución y seguimiento de actividades estratégicas del proyecto cuando este lo requiera.
• Participar de reuniones y actividades de soporte respecto del proyecto con drones y UAS (Unmanned Aircraf System).
• Las demás actividades que en virtud del objeto contractual le sean asignadas</t>
  </si>
  <si>
    <t>Contratar por prestaciòn de servicios un administrador de negocios internacionales adscrito a la Subgerencia Comercial y de Mercadero para apoyar en el relacionamiento institucional con
los actuales y posibles clientes nacionales e internacionales.</t>
  </si>
  <si>
    <t>El contratista en cumplimiento del objeto contractual se obliga a:
Apoyar la gestión en el relacionamiento con el cliente.
Apoyar en la recopilación y consolidación de datos históricos sobre el comportamiento de las ventas para las diferentes líneas de productos y servicios y analizar la información recopilada del proceso para establecer proyecciones y planes de acción en las diferentes líneas de servicio.
Acompañar a los funcionarios de la entidad en los distintos eventos comerciales que sea invitada o iniciativa de la ESU.
Apoyar el seguimiento integral a los convenios
interadministrativos.
Brindar respuestas oportunas a las solicitudes de los clientes de
la ESU.
Apoyar las actividades de mercadeo de la entidad.
Acompañar la validación de la aceptación de los nuevos
productos y servicios de la entidad.</t>
  </si>
  <si>
    <t>Contratar por prestación de servicio el apoyo a la gestión en las actividades y trámites relacionados con la normatividad vigente que regula la gestión documental y archivos de las Entidad, particularmente la actualización, depuración, validación y corrección del archivo  documental del antiguo Fondo Metropolitano para la Seguridad-Metroseguridad</t>
  </si>
  <si>
    <t>Para el cumplimiento del objeto del contrato, el contratista deberá                                                                                                                                                                                                                                       1.Actualizar el inventario de archivo del Fondo Metropolitano para la Seguridad 2.Garantizar la disponibilidad, integridad física y funcional de los documentos del archivo central, para soportar las consultas en el Sistema de Información                                                                                                                                                                                                                                                                   3.Proponer acciones encaminadas al mejoramiento de los procesos del área de acuerdo con los procedimientos establecidos                                                                                                                        4.Proponer planes de acción para la vigencia, garantizando coherencia con los objetivos estratégicos de la Entidad y la normatividad.                                                                                                                 5.Planificar actividades de clasificación para archivo pasivo y eliminación documental de acuerdo con la norma vigente                                                                                                                                                 6.Aplicar la normatividad que regula la gestión documental y archivo en las entidades estatales y velar por su actualización e implementación                                                                                                                                                                                             7.Aplicar la normatividad que regula la gestión documental y archivo en las entidades estatales y velar por su actualización e implementación                                                                                                                                                                                             8.Implementar las políticas relacionadas con la organización, transferencia, consulta, distribución, preservación, valoración y disposición final de la documentación existente en la Entidad (Programa de Gestión Documental).                                                                                                                                                                                                                                                                                                     9.Implementar lo establecido en las tablas de retención documental en relación con la permanencia y disposición de los documentos en el archivo de gestión y central.                                                                     10. Implementar el Plan institucional de Archivos - PINAR y el sistema integrado de conservación 
11.Hacer y mantener actualizado el inventario de almacenamiento de archivo físico
12.Alimentar con información y hacer el mantenimiento periódico al sistema de gestión documental                                                                                                                                                                                                     13.Almacenar información física en cada uno de sus expedientes                                                                                                                                                                                                                                                                                  14.Manejo de archivo de gestión                                                                                                                                                                                                                                                                                                                                      15.Las demás funciones que le sean asignadas por su jefe inmediato que estén acordes con la naturaleza del cargo, el nivel del empleo y el área de desempeño</t>
  </si>
  <si>
    <t>Contratar por prestación de Servicios el apoyo a la gestión en los procesos Administrativos y presupuestales en la Unidad de Presupuesto de la Subgerencia Administrativa y Financiera.</t>
  </si>
  <si>
    <t>• Apoyar la elaboración y cierre presupuestal de acuerdo con la normatividad vigente y los procesos establecidos.
• Acompañar la ejecución de los procedimientos operativos relacionados con la ejecución presupuestal de recursos propios.
• Apoyar la conciliación de la información presentada en actas de liquidación de contratistas y registrar los movimientos presupuestales que correspondan.
• Apoyar el trámite de liquidación de los convenios en el sistema de información y financiero.
• Apoyar la elaboración de informes presupuestales requeridos por los entes de Control.
• Brindar apoyo en la liquidación de contratistas.
• Apoyar las causaciones de las cuentas de cobro.
• Apoyar en la revisión, generación y aprobación en el sistema de disponibilidades y registros presupuestales que sean solicitados a la dependencia,
• Atender requerimientos de información presupuestal solicitada por clientes internos y externos de acuerdo con la normatividad vigente.
• Apoyar en el registro de los traslados y demás movimientos presupuestales con base en los radicados y autorizaciones de los convenios o de recursos propios y validar el saldo de los contratos.
• Todas las actividades que en virtud de su conocimiento y objeto contractual le sean asignadas.</t>
  </si>
  <si>
    <t>Contratar la prestación de servicios profesionales para apoyar la Supervisión del contrato de comercialización Nro. 4600098663 de 2023, celebrado con la Secretaría de Participación
Ciudadana del Distrito de Medellín, brindando acompañamiento jurídico y técnico al contrato, además apoyar la realización de liquidaciones de los diferentes contratos de la Subgerencia de Servicios y llevando a cabo las demás actividades requeridas por la Subgerencia de Servicios.</t>
  </si>
  <si>
    <t>• Apoyo técnico a la supervisión del contrato de comercialización Nro. 4600098663 de 2023.
• Apoyo en el seguimiento y ejecución de los contratos celebrados por la ESU con sus proveedores para la ejecución del contrato de comercialización Nro. 4600098663 de 2023.
• Apoyo a la liquidación de los contratos a cargos de la Subgerencia de Servicios.
• Apoyar a la Supervisión administrativa y técnica en el marco de ejecución de los contratos mencionados.
• Suministrar la información necesaria relacionada con el cumplimiento de las especificaciones técnicas requeridas.
• Apoyar al Supervisor de los contratos con el fin de dar el visto bueno para el pago del contratista, según la forma establecida en el mismo.
• Poner a disposición del Contratista la información necesaria para el desarrollo de las actividades que se requiera ejecutar.
• Las demás actividades relacionadas con el objeto del contrato.</t>
  </si>
  <si>
    <t>Contratar la prestación de servicios profesionales con el fin de servir de apoyo a la Supervisión de los los Contratos Interadministrativos Nro. 367 de 2023 y 520 de 2023 celebrados con SAPIENCIA para el desarrollo y adquisición de software, brindando acompañamiento técnico al contrato y llevando a cabo las demás actividades de la línea estratégica de tecnología de la Subgerencia de Servicios.</t>
  </si>
  <si>
    <t>• Apoyo técnico a la supervisión de los Contratos Interadministrativos Nro. 367 de 2023 y 520 de 2023 celebrados con SAPIENCIA para el desarrollo y adquisición de software. • Apoyo en el seguimiento y ejecución de los contratos celebrados por la ESU con sus proveedores para la ejecución de los Contratos Interadministrativos Nro. 367 de 2023 y 520
de 2023 celebrados con SAPIENCIA para el desarrollo y adquisición de software.                                                                                                                                                                                                                                          • Apoyar a la Supervisión administrativa y técnica en el marco de ejecución de los contratos mencionados.
• Suministrar la información necesaria relacionada con el cumplimiento de las especificaciones técnicas requeridas.
• Apoyar al Supervisor de los contratos con el fin de dar el visto bueno para el pago del contratista, según la forma establecida en el mismo.
• Poner a disposición del Contratista la información necesaria para el desarrollo de las actividades que se requiera ejecutar.
• Las demás actividades relacionadas con el objeto del contrato.</t>
  </si>
  <si>
    <t>Contratar la prestación de servicios profesionales con el fin de servir de apoyo a la Supervisión del contrato interadministrativo 4600097944 de 2023 celebrado con la Secretaría de Seguridad y Convivencia del Distrito Especial de Medellín, apoyando el seguimiento técnico del contrato y llevando a cabo las demás actividades requeridas por la Subgerencia de
Servicios</t>
  </si>
  <si>
    <t>• Apoyo técnico a la supervisión del Contrato Interadministrativo Nro. 4600097944 de 2023, mantenimiento SIES-M
• Apoyo en el seguimiento y ejecución de los contratos celebrados por la ESU con sus proveedores para la ejecución del Contrato Interadministrativo Nro. 4600097944 de 2023.
• Apoyar a la Supervisión administrativa y técnica en el marco de ejecución de los contratos mencionados.
• Suministrar la información necesaria relacionada con el cumplimiento de las especificaciones técnicas requeridas.
• Apoyar al Supervisor de los contratos con el fin de dar el visto bueno para el pago del contratista, según la forma establecida en el mismo.
• Poner a disposición del Contratista la información necesaria para el desarrollo de las actividades que se requiera ejecutar.
• Las demás actividades relacionadas con el objeto del contrato.</t>
  </si>
  <si>
    <t>• Elaboración y proyección de documentos de orden administrativo que se requiera la Subgerencia de Servicios.
• Apoyar los procesos contractuales en los trámites administrativos.
• Relacionar la trazabilidad de los documentos que se tramitan entre la Subgerencia de Servicios y la Gerencia.
• Apoyar la recolección de información necesaria para brindar respuestas a las PQRSF de competencia de la Gerencia y de la
Subgerencia de Servicios.
• Todas las actividades que en virtud de su conocimiento y objeto contractual le sean asignadas.</t>
  </si>
  <si>
    <t>Como apoyo a la Entidad deberá realizar informes de los contratos interadministrativos e internos, proyectará oficios que tengan relación con el objeto del contrato y la supervisión, atender las necesidades de la entidad y optimizar los recursos del cliente mediante la adecuada negociación y generación de economías en la contratación y apoyar al subgerente en la formulación, ejecución y seguimiento de actividades estratégicas cuando este lo requiera.</t>
  </si>
  <si>
    <t>Prestación de servicios profesionales como abogado especializado, para brindar asesoría jurídica integral a la Empresa para la Seguridad y Soluciones Urbanas- ESU.</t>
  </si>
  <si>
    <t>Asesorar a la ESU en los aspectos jurídico - legales que le sean consultados, debiendo presentar conceptos jurídicos relacionados con los diferentes procesos, entre otros, en materias contractuales, administrativa, disciplinaría, laboral,constitucional, civil, Comercial, penal, etc. Que orienten jurídicamente la toma de decisiones para la Entidad, Y controversias jurídicas que se presenten.</t>
  </si>
  <si>
    <t>Contratar la prestación de servicios profesionales para apoyar la supervisión financiera y administrativa del proyecto “Valles del Software” en el marco de ejecución del Contrato Interadministrativo No. 4600098679 de 2023.</t>
  </si>
  <si>
    <t>• Elaboración y proyección de documentos de orden administrativo que requiera la Supervisión de la Subgerencia de Servicios en desarrollo del CI 4600098679 de 2023.
• Apoyar los procesos contractuales en los trámites administrativos.
• Relacionar la trazabilidad de los documentos que se tramitan entre la Subgerencia de Servicios.
• Apoyar la recolección de información necesaria para brindar respuestas a las PQRSF de competencia de la Subgerencia de Servicios.
• Todas las actividades que en virtud de su conocimiento y objeto contractual le sean asignadas.</t>
  </si>
  <si>
    <t>Contratar la prestación de servicios profesionales con el fin de servir deapoyo a la Supervisión del Contrato Interadministrativo Nro. 4600098681 de 2023, celebrado con Secretaría de Innovación Digital del Distrito Especial de Ciencia, Tecnología e Innovación de Medellín para el fortalecimiento de la seguridad informática, brindando acompañamiento técnico al contrato y llevando a cabo las demás actividades de la Subgerencia de Servicios relacionadas con el contrato indicado.</t>
  </si>
  <si>
    <t>• Apoyo técnico a la supervisión del Contrato Interadministrativo Nro. 4600098681 de 2023 para el fortalecimiento de la seguridad informática, celebrado con la Secretaría de Innovación Digital.
• Apoyo en el seguimiento y ejecución de los contratos celebrados por la ESU con sus proveedores para la ejecución de Contrato Interadministrativo Nro. 4600098681 de 2023 para el fortalecimiento de la seguridad informática, celebrado con la Secretaría de Innovación Digital.
• Apoyar a la Supervisión administrativa y técnica en el marco de ejecución de los contratos mencionados.
• Suministrar la información necesaria relacionada con el cumplimiento de las especificaciones técnicas requeridas.
• Apoyar al Supervisor de los contratos con el fin de dar el visto bueno para el pago del contratista, según la forma establecida en el mismo.
• Poner a disposición del Contratista la información necesaria para el desarrollo de las actividades que se requiera ejecutar.
• Las demás actividades relacionadas con el objeto del contrato.</t>
  </si>
  <si>
    <t>Contratar la prestación de servicios profesionales con el fin de servir de apoyo a la Supervisión del CI 4600098642 de 2023, celebrado con la Secretaría de Suministros y Servicios del Distrito Especial de Ciencia, Tecnología e Innovación de Medellín, para la implementación de soluciones tecnológicas para mejorar el control fiscal, brindando acompañamiento técnico en aspectos relacionados con programación y desarrollo de software al contrato indicado y llevando a cabo las demás actividades de la Subgerencia de Servicios que tengan relación con el objeto del contrato.</t>
  </si>
  <si>
    <t>• Apoyo técnico a la supervisión del CI 4600098642 de 2023, celebrado con la Secretaría de Suministros y Servicios del Distrito Especial de Ciencia, Tecnología e Innovación de Medellín, para la implementación de soluciones tecnológicas para mejorar el control fiscal.
• Apoyo en el seguimiento y ejecución de los contratos celebrados por la ESU con sus proveedores para la ejecución del CI 4600098642 de 2023, celebrado con la Secretaría de Suministros y Servicios del Distrito Especial de Ciencia, Tecnología e Innovación de Medellín, para la implementación de soluciones tecnológicas para mejorar el control fiscal.
• Apoyar a la Supervisión administrativa y técnica en el marco de ejecución de los contratos mencionados.
• Suministrar la información necesaria relacionada con el cumplimiento de las especificaciones técnicas requeridas.
• Apoyar al Supervisor de los contratos con el fin de dar el visto bueno</t>
  </si>
  <si>
    <t>Contratar la prestación de servicios profesionales especializados con el fin de brindar acompañamiento a la Supervisión del CI 4600098642 de 2023, celebrado con la Secretaría de Suministros y Servicios del Distrito Especial de Ciencia, Tecnología e Innovación de Medellín, para la implementación de soluciones tecnológicas para mejorar el control fiscal, brindando acompañamiento técnico-jurídico especializado al contrato y llevando a cabo las demás actividades de la Subgerencia de Servicios relacionadas con el aludido contrato.</t>
  </si>
  <si>
    <t>• Acompañamiento jurídico especializado a la supervisión del CI 4600098642 de 2023, celebrado con la Secretaría de Suministros y Servicios del Distrito Especial de Ciencia, Tecnología e Innovación de Medellín, para la implementación de soluciones tecnológicas para mejorar el control fiscal.
• Acompañamiento en el seguimiento y ejecución de los contratos celebrados por la ESU con sus proveedores para la ejecución del CI 4600098642 de 2023, celebrado con la Secretaría de Suministros y Servicios del Distrito Especial de Ciencia, Tecnología e Innovación de Medellín, para la implementación de soluciones tecnológicas para mejorar el control fiscal.
• Apoyar a la Supervisión administrativa y técnica en el marco de ejecución de los contratos mencionados.
• Suministrar la información necesaria relacionada con el cumplimiento de las especificaciones técnicas requeridas.
• Apoyar al Supervisor de los contratos con el fin de dar el visto bueno para el pago del contratista, según la forma establecida en el mismo.
• Poner a disposición del Contratista la información necesaria para el desarrollo de las actividades que se requiera ejecutar.                                                                                                                                                                   • Las demás actividades relacionadas con el objeto del contrato.
• Apoyar los diferentes procesos de la unidad de contratación de la Empresa que le sean requeridos, utilizando las herramientas tecnológicas implementadas por la ESU.
• Apoyar en la elaboración y gestión de los documentos contractuales, precontractuales y poscontractuales que se generen en el marco de contrato y/o convenio acompañado.
• Realizar las demás que le sean requeridas por la supervisión del contrato y que guarden relación directa con el objeto contractual</t>
  </si>
  <si>
    <t>Contratar la prestación de servicios de un profesional especializado para la coordinación del proyecto “Valles del Software” en el marco de ejecución del contrato interadministrativo No. 4600098679 de 2023</t>
  </si>
  <si>
    <t>• Liderar los informes de ejecución que se deben presentar a la SDE.
• Realizar la gestión a los requerimientos de acuerdo con las necesidades de la SDE.
• Coordinar la elaboración de la Vigilancia tecnológica realizando el seguimiento y asignación de tareas.
• Coordinar la elaboración del Diagnóstico de los futuros CVS.
• Liderar la elaboración, estructuración, ejecución y cumplimiento a cabalidad del proceso de Dotación tecnológica de los futuros CVS.
• Liderar y coordinar todo el equipo de apoyo al contrato.
• Coordinar todos los procesos técnicos, financieros, administrativos, jurídicos y de liquidación del contrato.
• Liderar la elaboración y seguimiento al cronograma del contrato
• Participar en la formulación, implementación, ejecución y seguimiento de los planes, programas y proyectos del área.
• Acatar y ejecutar los requerimientos que demanden la implementación y el sostenimiento del Sistema de Gestión Integral.
• Atender las directrices de Gestión del supervisor alusivas a los requerimientos o necesidades de mejoramiento e interacción de los procesos con las demás Áreas de la empresa, proveedores y clientes.
• Realizar informes y conceptos técnicos en el área técnica desempeñada.
• Cumplir con todas las demás responsabilidades que siendo de la naturaleza del cargo sean asignadas por su superior inmediato.</t>
  </si>
  <si>
    <t>Contratar por prestación de servicios profesionales el apoyo a la supervisión en la implementación, ejecución y acompañamiento en la liquidación de los Contratos Interadministrativos 4600095500 de 2022 celebrado con la Secretarìa de Seguridad y Convivencia, 4600095471 de 2022 
celebrado con el DAGRED y 4600091855 de 2021 celebrado con el INPEC y el Ejército Nacional y demás contratos suscritos para la línea de tecnología y telecomunicaciones de la Subgerencia de Servicios.</t>
  </si>
  <si>
    <t>• Apoyar en la elaboración de boletines y comunicados de prensa enfocados en la prevención de crisis comunicacionales.</t>
  </si>
  <si>
    <t>https://www.funcionpublica.gov.co/web/sigep/hdv/-/directorio/S4510836-4232-4/view</t>
  </si>
  <si>
    <t>https://www.funcionpublica.gov.co/web/sigep/hdv/-/directorio/S4496841-4232-4/view</t>
  </si>
  <si>
    <t>https://www.funcionpublica.gov.co/web/sigep/hdv/-/directorio/S4595314-4232-5/view</t>
  </si>
  <si>
    <t>https://www.funcionpublica.gov.co/web/sigep/hdv/-/directorio/S4727375-4232-4/view</t>
  </si>
  <si>
    <t>https://www.funcionpublica.gov.co/web/sigep/hdv/-/directorio/S4503874-4232-4/view</t>
  </si>
  <si>
    <t>https://www.funcionpublica.gov.co/web/sigep/hdv/-/directorio/S4514135-4232-4/view</t>
  </si>
  <si>
    <t>https://www.funcionpublica.gov.co/web/sigep/hdv/-/directorio/S1701903-4232-4/view</t>
  </si>
  <si>
    <t>https://www.funcionpublica.gov.co/web/sigep/hdv/-/directorio/S408537-4232-4/view</t>
  </si>
  <si>
    <t>https://www.funcionpublica.gov.co/web/sigep/hdv/-/directorio/S4724837-4232-4/view</t>
  </si>
  <si>
    <t>https://www.funcionpublica.gov.co/web/sigep/hdv/-/directorio/S3756121-4232-4/view</t>
  </si>
  <si>
    <t xml:space="preserve">Enlace </t>
  </si>
  <si>
    <t>https://www.funcionpublica.gov.co/web/sigep/hdv/-/directorio/S4150783-4232-5/view</t>
  </si>
  <si>
    <t>https://www.funcionpublica.gov.co/web/sigep/hdv/-/directorio/S4501447-4232-5/view</t>
  </si>
  <si>
    <t>https://www.funcionpublica.gov.co/web/sigep/hdv/-/directorio/S4710213-4232-5/view</t>
  </si>
  <si>
    <t>https://www.funcionpublica.gov.co/web/sigep/hdv/-/directorio/S610146-4232-5/view</t>
  </si>
  <si>
    <t>https://www.funcionpublica.gov.co/web/sigep/hdv/-/directorio/S4675187-4232-5/view</t>
  </si>
  <si>
    <t>https://www.funcionpublica.gov.co/web/sigep/hdv/-/directorio/S4696094-4232-5/view</t>
  </si>
  <si>
    <t>https://www.funcionpublica.gov.co/web/sigep/hdv/-/directorio/S3032678-4232-5/view</t>
  </si>
  <si>
    <t>https://www.funcionpublica.gov.co/web/sigep/hdv/-/directorio/S4588910-4232-5/view</t>
  </si>
  <si>
    <t>https://www.funcionpublica.gov.co/web/sigep/hdv/-/directorio/S4679470-4232-5/view</t>
  </si>
  <si>
    <t>https://www.funcionpublica.gov.co/web/sigep/hdv/-/directorio/S4576076-4232-5/view</t>
  </si>
  <si>
    <t>https://www.funcionpublica.gov.co/web/sigep/hdv/-/directorio/S366144-4232-5/view</t>
  </si>
  <si>
    <t>https://www.funcionpublica.gov.co/web/sigep/hdv/-/directorio/S4113514-4232-5/view</t>
  </si>
  <si>
    <t>https://www.funcionpublica.gov.co/web/sigep/hdv/-/directorio/S490737-4232-5/view</t>
  </si>
  <si>
    <t>https://www.funcionpublica.gov.co/web/sigep/hdv/-/directorio/S4569681-4232-5/view</t>
  </si>
  <si>
    <t>https://www.funcionpublica.gov.co/web/sigep/hdv/-/directorio/S3534405-4232-5/view</t>
  </si>
  <si>
    <t>https://www.funcionpublica.gov.co/web/sigep/hdv/-/directorio/S4515712-4232-5/view</t>
  </si>
  <si>
    <t>https://www.funcionpublica.gov.co/web/sigep/hdv/-/directorio/S4260123-4232-5/view</t>
  </si>
  <si>
    <t>https://www.funcionpublica.gov.co/web/sigep/hdv/-/directorio/S4675172-4232-5/view</t>
  </si>
  <si>
    <t>https://www.funcionpublica.gov.co/web/sigep/hdv/-/directorio/S4691319-4232-5/view</t>
  </si>
  <si>
    <t>https://www.funcionpublica.gov.co/web/sigep/hdv/-/directorio/S2903886-4232-5/view</t>
  </si>
  <si>
    <t>https://www.funcionpublica.gov.co/web/sigep/hdv/-/directorio/S881568-4232-5/view</t>
  </si>
  <si>
    <t>https://www.funcionpublica.gov.co/web/sigep/hdv/-/directorio/S1330013-4232-5/view</t>
  </si>
  <si>
    <t>https://www.funcionpublica.gov.co/web/sigep/hdv/-/directorio/S4189891-4232-5/view</t>
  </si>
  <si>
    <t>https://www.funcionpublica.gov.co/web/sigep/hdv/-/directorio/S4510832-4232-5/view</t>
  </si>
  <si>
    <t>https://www.funcionpublica.gov.co/web/sigep/hdv/-/directorio/S2624103-4232-5/view</t>
  </si>
  <si>
    <t>https://www.funcionpublica.gov.co/web/sigep/hdv/-/directorio/S4507963-4232-5/view</t>
  </si>
  <si>
    <t>https://www.funcionpublica.gov.co/web/sigep/hdv/-/directorio/S1468323-4232-5/view</t>
  </si>
  <si>
    <t>https://www.funcionpublica.gov.co/web/sigep/hdv/-/directorio/S1483362-4232-5/view</t>
  </si>
  <si>
    <t>https://www.funcionpublica.gov.co/web/sigep/hdv/-/directorio/S2436080-4232-5/view</t>
  </si>
  <si>
    <t>https://www.funcionpublica.gov.co/web/sigep/hdv/-/directorio/S4506277-4232-5/view</t>
  </si>
  <si>
    <t>https://www.funcionpublica.gov.co/web/sigep/hdv/-/directorio/S2769732-4232-5/view</t>
  </si>
  <si>
    <t>https://www.funcionpublica.gov.co/web/sigep/hdv/-/directorio/S4678784-4232-5/view</t>
  </si>
  <si>
    <t>https://www.funcionpublica.gov.co/web/sigep/hdv/-/directorio/S4507424-4232-5/view</t>
  </si>
  <si>
    <t>https://www.funcionpublica.gov.co/web/sigep/hdv/-/directorio/S1665017-4232-5/view</t>
  </si>
  <si>
    <t>https://www.funcionpublica.gov.co/web/sigep/hdv/-/directorio/S2496250-4232-5/view</t>
  </si>
  <si>
    <t>https://www.funcionpublica.gov.co/web/sigep/hdv/-/directorio/S4262079-4232-5/view</t>
  </si>
  <si>
    <t>https://www.funcionpublica.gov.co/web/sigep/hdv/-/directorio/S4260124-4232-5/view</t>
  </si>
  <si>
    <t>https://www.funcionpublica.gov.co/web/sigep/hdv/-/directorio/S4606068-4232-4/view</t>
  </si>
  <si>
    <t>https://www.funcionpublica.gov.co/web/sigep/hdv/-/directorio/S2535902-4232-4/view</t>
  </si>
  <si>
    <t>https://www.funcionpublica.gov.co/web/sigep/hdv/-/directorio/S395126-4232-4/view</t>
  </si>
  <si>
    <t>https://www.funcionpublica.gov.co/web/sigep/hdv/-/directorio/S4676809-4232-4/view</t>
  </si>
  <si>
    <t>https://www.funcionpublica.gov.co/web/sigep/hdv/-/directorio/S2714867-4232-4/view</t>
  </si>
  <si>
    <t>https://www.funcionpublica.gov.co/web/sigep/hdv/-/directorio/S1688419-4232-4/view</t>
  </si>
  <si>
    <t>https://www.funcionpublica.gov.co/web/sigep/hdv/-/directorio/S682582-4232-4/view</t>
  </si>
  <si>
    <t>https://www.funcionpublica.gov.co/web/sigep/hdv/-/directorio/S1668703-4232-4/view</t>
  </si>
  <si>
    <t>https://www.funcionpublica.gov.co/web/sigep/hdv/-/directorio/S1523122-4232-4/view</t>
  </si>
  <si>
    <t>https://www.funcionpublica.gov.co/web/sigep/hdv/-/directorio/S965090-4232-4/view</t>
  </si>
  <si>
    <t>https://www.funcionpublica.gov.co/web/sigep/hdv/-/directorio/S4510833-4232-4/view</t>
  </si>
  <si>
    <t>https://www.funcionpublica.gov.co/web/sigep/hdv/-/directorio/S4260673-4232-4/view</t>
  </si>
  <si>
    <t>https://www.funcionpublica.gov.co/web/sigep/hdv/-/directorio/S1180672-4232-4/view</t>
  </si>
  <si>
    <t>https://www.funcionpublica.gov.co/web/sigep/hdv/-/directorio/S779467-4232-4/view</t>
  </si>
  <si>
    <t>https://www.funcionpublica.gov.co/web/sigep/hdv/-/directorio/S888062-4232-4/view</t>
  </si>
  <si>
    <t>https://www.funcionpublica.gov.co/web/sigep/hdv/-/directorio/S2182982-4232-4/view</t>
  </si>
  <si>
    <t>https://www.funcionpublica.gov.co/web/sigep/hdv/-/directorio/S4559218-4232-4/view</t>
  </si>
  <si>
    <t>https://www.funcionpublica.gov.co/web/sigep/hdv/-/directorio/S4724809-4232-4/view</t>
  </si>
  <si>
    <t>https://www.funcionpublica.gov.co/web/sigep/hdv/-/directorio/S3230544-4232-4/view</t>
  </si>
  <si>
    <t>https://www.funcionpublica.gov.co/web/sigep/hdv/-/directorio/S4690430-4232-4/view</t>
  </si>
  <si>
    <t>https://www.funcionpublica.gov.co/web/sigep/hdv/-/directorio/S4131541-4232-4/view</t>
  </si>
  <si>
    <r>
      <rPr>
        <b/>
        <sz val="18"/>
        <color theme="1"/>
        <rFont val="Calibri"/>
        <family val="2"/>
        <scheme val="minor"/>
      </rPr>
      <t>BASE DE DATOS - CONTRATISTAS DE LA ESU</t>
    </r>
    <r>
      <rPr>
        <b/>
        <sz val="11"/>
        <color theme="1"/>
        <rFont val="Calibri"/>
        <family val="2"/>
        <scheme val="minor"/>
      </rPr>
      <t xml:space="preserve">
Fecha de actualización: 26 de octubre de 2022</t>
    </r>
  </si>
  <si>
    <t>https://www.funcionpublica.gov.co/web/sigep/hdv/-/directorio/S2442595-4232-5/view</t>
  </si>
  <si>
    <t>https://www.funcionpublica.gov.co/web/sigep/hdv/-/directorio/S4523892-4232-5/view</t>
  </si>
  <si>
    <t>https://www.funcionpublica.gov.co/web/sigep/hdv/-/directorio/S1222729-4232-5/view</t>
  </si>
  <si>
    <t>https://www.funcionpublica.gov.co/web/sigep/hdv/-/directorio/S2199643-4232-5/view</t>
  </si>
  <si>
    <t>https://www.funcionpublica.gov.co/web/sigep/hdv/-/directorio/S1494203-4232-5/view</t>
  </si>
  <si>
    <t>https://www.funcionpublica.gov.co/web/sigep/hdv/-/directorio/S2044705-4232-5/view</t>
  </si>
  <si>
    <t>https://www.funcionpublica.gov.co/web/sigep/hdv/-/directorio/S4512725-4232-5/view</t>
  </si>
  <si>
    <t>https://www.funcionpublica.gov.co/web/sigep/hdv/-/directorio/S4721024-4232-5/view</t>
  </si>
  <si>
    <t>https://www.funcionpublica.gov.co/web/sigep/hdv/-/directorio/S871937-4232-5/view</t>
  </si>
  <si>
    <t>https://www.funcionpublica.gov.co/web/sigep/hdv/-/directorio/S1661609-4232-5/view</t>
  </si>
  <si>
    <t>https://www.funcionpublica.gov.co/web/sigep/hdv/-/directorio/S4260126-4232-5/view</t>
  </si>
  <si>
    <t>https://www.funcionpublica.gov.co/web/sigep/hdv/-/directorio/S2499154-4232-5/view</t>
  </si>
  <si>
    <t>https://www.funcionpublica.gov.co/web/sigep/hdv/-/directorio/S4506279-4232-5/view</t>
  </si>
  <si>
    <t>https://www.funcionpublica.gov.co/web/sigep/hdv/-/directorio/S4742227-4232-5/view</t>
  </si>
  <si>
    <t>https://www.funcionpublica.gov.co/web/sigep/hdv/-/directorio/S4260675-4232-5/view</t>
  </si>
  <si>
    <t>https://www.funcionpublica.gov.co/web/sigep/hdv/-/directorio/S4495460-4232-4/view</t>
  </si>
  <si>
    <t>https://www.funcionpublica.gov.co/web/sigep/hdv/-/directorio/S4513177-4232-4/view</t>
  </si>
  <si>
    <t>https://www.funcionpublica.gov.co/web/sigep/hdv/-/directorio/S4574015-4232-4/view</t>
  </si>
  <si>
    <t>https://www.funcionpublica.gov.co/web/sigep/hdv/-/directorio/S4676755-4232-4/view</t>
  </si>
  <si>
    <t>https://www.funcionpublica.gov.co/web/sigep/hdv/-/directorio/S2730583-4232-4/view</t>
  </si>
  <si>
    <t>https://www.funcionpublica.gov.co/web/sigep/hdv/-/directorio/S4679479-4232-4/view</t>
  </si>
  <si>
    <t>https://www.funcionpublica.gov.co/web/sigep/hdv/-/directorio/S4628219-4232-4/view</t>
  </si>
  <si>
    <t>https://www.funcionpublica.gov.co/web/sigep/hdv/-/directorio/S4639335-4232-4/view</t>
  </si>
  <si>
    <t>https://www.funcionpublica.gov.co/web/sigep/hdv/-/directorio/S4729140-4232-5/view</t>
  </si>
  <si>
    <t>https://www.funcionpublica.gov.co/web/sigep/hdv/-/directorio/S726891-4232-5/view</t>
  </si>
  <si>
    <t>https://www.funcionpublica.gov.co/web/sigep/hdv/-/directorio/S894384-4232-5/view</t>
  </si>
  <si>
    <t>https://www.funcionpublica.gov.co/web/sigep/hdv/-/directorio/S32236-4232-5/view</t>
  </si>
  <si>
    <t>https://www.funcionpublica.gov.co/web/sigep/hdv/-/directorio/S4699475-4232-5/view</t>
  </si>
  <si>
    <t>https://www.funcionpublica.gov.co/web/sigep/hdv/-/directorio/S1676376-4232-5/view</t>
  </si>
  <si>
    <t>https://www.funcionpublica.gov.co/web/sigep/hdv/-/directorio/S4724852-4232-5/view</t>
  </si>
  <si>
    <t>https://www.funcionpublica.gov.co/web/sigep/hdv/-/directorio/S654960-4232-5/view</t>
  </si>
  <si>
    <t>Número De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</si>
</sst>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44" formatCode="_-&quot;$&quot;\ * #,##0.00_-;\-&quot;$&quot;\ * #,##0.00_-;_-&quot;$&quot;\ * &quot;-&quot;??_-;_-@_-"/>
    <numFmt numFmtId="164" formatCode="&quot;$&quot;\ #,##0"/>
    <numFmt numFmtId="165" formatCode="dd\-mm\-yy;@"/>
    <numFmt numFmtId="166" formatCode="_-&quot;$&quot;\ * #,##0_-;\-&quot;$&quot;\ * #,##0_-;_-&quot;$&quot;\ * &quot;-&quot;??_-;_-@_-"/>
    <numFmt numFmtId="167" formatCode="dd/mm/yyyy;@"/>
    <numFmt numFmtId="168" formatCode="&quot;$&quot;\ #,##0.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8"/>
      <color theme="1"/>
      <name val="Calibri"/>
      <family val="2"/>
      <scheme val="minor"/>
    </font>
    <font>
      <sz val="11"/>
      <name val="Calibri"/>
      <family val="2"/>
      <scheme val="minor"/>
    </font>
    <font>
      <sz val="11"/>
      <color rgb="FF000000"/>
      <name val="Calibri"/>
      <family val="2"/>
      <scheme val="minor"/>
    </font>
    <font>
      <sz val="11"/>
      <color rgb="FFFFFFFF"/>
      <name val="Calibri"/>
      <family val="2"/>
      <scheme val="minor"/>
    </font>
    <font>
      <sz val="10"/>
      <color indexed="8"/>
      <name val="Arial"/>
      <family val="2"/>
    </font>
    <font>
      <sz val="11"/>
      <color indexed="8"/>
      <name val="Calibri"/>
      <family val="2"/>
    </font>
    <font>
      <sz val="11"/>
      <color theme="1"/>
      <name val="Arial"/>
      <family val="2"/>
    </font>
    <font>
      <b/>
      <sz val="11"/>
      <name val="Calibri"/>
      <family val="2"/>
      <scheme val="minor"/>
    </font>
    <font>
      <b/>
      <sz val="10"/>
      <name val="Calibri"/>
      <family val="2"/>
      <scheme val="minor"/>
    </font>
    <font>
      <b/>
      <sz val="10"/>
      <color theme="1"/>
      <name val="Calibri"/>
      <family val="2"/>
      <scheme val="minor"/>
    </font>
    <font>
      <sz val="11"/>
      <color theme="1"/>
      <name val="Calibri"/>
      <family val="2"/>
    </font>
    <font>
      <u/>
      <sz val="11"/>
      <color theme="1"/>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00409C"/>
        <bgColor rgb="FF000000"/>
      </patternFill>
    </fill>
    <fill>
      <patternFill patternType="solid">
        <fgColor theme="9" tint="0.79998168889431442"/>
        <bgColor indexed="64"/>
      </patternFill>
    </fill>
    <fill>
      <patternFill patternType="solid">
        <fgColor rgb="FFFF0000"/>
        <bgColor indexed="64"/>
      </patternFill>
    </fill>
    <fill>
      <patternFill patternType="solid">
        <fgColor theme="5" tint="0.59999389629810485"/>
        <bgColor indexed="64"/>
      </patternFill>
    </fill>
    <fill>
      <patternFill patternType="solid">
        <fgColor rgb="FFFFFF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0" fontId="18" fillId="0" borderId="0" applyNumberFormat="0" applyFill="0" applyBorder="0" applyAlignment="0" applyProtection="0"/>
    <xf numFmtId="0" fontId="23" fillId="0" borderId="0"/>
  </cellStyleXfs>
  <cellXfs count="105">
    <xf numFmtId="0" fontId="0" fillId="0" borderId="0" xfId="0"/>
    <xf numFmtId="0" fontId="0" fillId="0" borderId="0" xfId="0" applyAlignment="1">
      <alignment horizontal="center" vertical="center"/>
    </xf>
    <xf numFmtId="44" fontId="0" fillId="0" borderId="0" xfId="42" applyFont="1" applyAlignment="1">
      <alignment horizontal="center" vertical="center"/>
    </xf>
    <xf numFmtId="0" fontId="0" fillId="0" borderId="10" xfId="0" applyBorder="1" applyAlignment="1">
      <alignment horizontal="center" vertical="center"/>
    </xf>
    <xf numFmtId="0" fontId="18" fillId="0" borderId="10" xfId="43" applyBorder="1" applyAlignment="1">
      <alignment horizontal="center" vertical="center"/>
    </xf>
    <xf numFmtId="0" fontId="16" fillId="0" borderId="10" xfId="0" applyFont="1" applyBorder="1" applyAlignment="1">
      <alignment horizontal="center" vertical="center" wrapText="1"/>
    </xf>
    <xf numFmtId="0" fontId="0" fillId="33" borderId="10" xfId="0" applyFill="1" applyBorder="1" applyAlignment="1">
      <alignment horizontal="center" vertical="center" wrapText="1"/>
    </xf>
    <xf numFmtId="0" fontId="0" fillId="0" borderId="0" xfId="0" applyAlignment="1">
      <alignment horizontal="center" vertical="center" wrapText="1"/>
    </xf>
    <xf numFmtId="44" fontId="16" fillId="0" borderId="10" xfId="42" applyFont="1" applyFill="1" applyBorder="1" applyAlignment="1">
      <alignment horizontal="center" vertical="center" wrapText="1"/>
    </xf>
    <xf numFmtId="0" fontId="16" fillId="0" borderId="0" xfId="0" applyFont="1" applyAlignment="1">
      <alignment horizontal="center" vertical="center" wrapText="1"/>
    </xf>
    <xf numFmtId="0" fontId="18" fillId="0" borderId="10" xfId="43" applyFill="1" applyBorder="1" applyAlignment="1">
      <alignment horizontal="center" vertical="center" wrapText="1"/>
    </xf>
    <xf numFmtId="44" fontId="1" fillId="0" borderId="0" xfId="42" applyFont="1" applyFill="1" applyAlignment="1">
      <alignment horizontal="center" vertical="center" wrapText="1"/>
    </xf>
    <xf numFmtId="0" fontId="16" fillId="0" borderId="10" xfId="0" applyFont="1" applyBorder="1" applyAlignment="1">
      <alignment horizontal="center" vertical="center"/>
    </xf>
    <xf numFmtId="44" fontId="16" fillId="0" borderId="10" xfId="42" applyFont="1" applyBorder="1" applyAlignment="1">
      <alignment horizontal="center" vertical="center"/>
    </xf>
    <xf numFmtId="0" fontId="16" fillId="0" borderId="0" xfId="0" applyFont="1" applyAlignment="1">
      <alignment horizontal="center" vertical="center"/>
    </xf>
    <xf numFmtId="0" fontId="0" fillId="0" borderId="10" xfId="0" applyBorder="1" applyAlignment="1">
      <alignment horizontal="center" vertical="center" wrapText="1"/>
    </xf>
    <xf numFmtId="164" fontId="1" fillId="0" borderId="0" xfId="42" applyNumberFormat="1" applyFont="1" applyFill="1" applyAlignment="1">
      <alignment horizontal="center" vertical="center" wrapText="1"/>
    </xf>
    <xf numFmtId="0" fontId="0" fillId="33" borderId="11" xfId="0" applyFill="1" applyBorder="1" applyAlignment="1">
      <alignment horizontal="center" vertical="center" wrapText="1"/>
    </xf>
    <xf numFmtId="0" fontId="22" fillId="34" borderId="12" xfId="0" applyFont="1" applyFill="1" applyBorder="1" applyAlignment="1">
      <alignment horizontal="center" vertical="center"/>
    </xf>
    <xf numFmtId="0" fontId="22" fillId="34" borderId="13" xfId="0" applyFont="1" applyFill="1" applyBorder="1" applyAlignment="1">
      <alignment horizontal="center" vertical="center"/>
    </xf>
    <xf numFmtId="0" fontId="22" fillId="34" borderId="10" xfId="0" applyFont="1" applyFill="1" applyBorder="1" applyAlignment="1">
      <alignment horizontal="center" vertical="center" wrapText="1"/>
    </xf>
    <xf numFmtId="164" fontId="22" fillId="34" borderId="10" xfId="0" applyNumberFormat="1" applyFont="1" applyFill="1" applyBorder="1" applyAlignment="1">
      <alignment horizontal="center" vertical="center" wrapText="1"/>
    </xf>
    <xf numFmtId="14" fontId="22" fillId="34" borderId="12" xfId="0" applyNumberFormat="1" applyFont="1" applyFill="1" applyBorder="1" applyAlignment="1">
      <alignment horizontal="center" vertical="center" wrapText="1"/>
    </xf>
    <xf numFmtId="0" fontId="22" fillId="34" borderId="10" xfId="0" applyFont="1" applyFill="1" applyBorder="1" applyAlignment="1">
      <alignment horizontal="center" vertical="center"/>
    </xf>
    <xf numFmtId="0" fontId="24" fillId="0" borderId="10" xfId="44" applyFont="1" applyBorder="1" applyAlignment="1">
      <alignment horizontal="center" vertical="center" wrapText="1"/>
    </xf>
    <xf numFmtId="0" fontId="0" fillId="0" borderId="14" xfId="0" applyBorder="1" applyAlignment="1">
      <alignment horizontal="center" vertical="center" wrapText="1"/>
    </xf>
    <xf numFmtId="14" fontId="0" fillId="0" borderId="14" xfId="0" applyNumberFormat="1" applyBorder="1" applyAlignment="1">
      <alignment horizontal="center" vertical="center"/>
    </xf>
    <xf numFmtId="0" fontId="0" fillId="0" borderId="14" xfId="0" applyBorder="1" applyAlignment="1">
      <alignment horizontal="center" vertical="center"/>
    </xf>
    <xf numFmtId="0" fontId="20" fillId="35" borderId="14" xfId="0" applyFont="1" applyFill="1" applyBorder="1" applyAlignment="1">
      <alignment horizontal="center" vertical="center" wrapText="1"/>
    </xf>
    <xf numFmtId="164" fontId="0" fillId="0" borderId="14" xfId="42" applyNumberFormat="1" applyFont="1" applyFill="1" applyBorder="1" applyAlignment="1">
      <alignment horizontal="center" vertical="center"/>
    </xf>
    <xf numFmtId="165" fontId="0" fillId="0" borderId="10" xfId="0" applyNumberFormat="1" applyBorder="1" applyAlignment="1">
      <alignment horizontal="center" vertical="center"/>
    </xf>
    <xf numFmtId="15" fontId="0" fillId="0" borderId="10" xfId="0" applyNumberFormat="1" applyBorder="1"/>
    <xf numFmtId="0" fontId="20" fillId="35" borderId="10" xfId="0" applyFont="1" applyFill="1" applyBorder="1" applyAlignment="1">
      <alignment horizontal="center" vertical="center" wrapText="1"/>
    </xf>
    <xf numFmtId="0" fontId="0" fillId="0" borderId="10" xfId="0" applyBorder="1" applyAlignment="1">
      <alignment vertical="center"/>
    </xf>
    <xf numFmtId="14" fontId="0" fillId="0" borderId="10" xfId="0" applyNumberFormat="1" applyBorder="1" applyAlignment="1">
      <alignment horizontal="center" vertical="center"/>
    </xf>
    <xf numFmtId="0" fontId="24" fillId="0" borderId="11" xfId="44"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center" vertical="center" wrapText="1"/>
    </xf>
    <xf numFmtId="0" fontId="20" fillId="35" borderId="15" xfId="0" applyFont="1" applyFill="1" applyBorder="1" applyAlignment="1">
      <alignment horizontal="center" vertical="center" wrapText="1"/>
    </xf>
    <xf numFmtId="164" fontId="0" fillId="0" borderId="15" xfId="42" applyNumberFormat="1" applyFont="1" applyFill="1" applyBorder="1" applyAlignment="1">
      <alignment horizontal="center" vertical="center"/>
    </xf>
    <xf numFmtId="165" fontId="0" fillId="0" borderId="11" xfId="0" applyNumberFormat="1" applyBorder="1" applyAlignment="1">
      <alignment horizontal="center" vertical="center"/>
    </xf>
    <xf numFmtId="15" fontId="0" fillId="0" borderId="11" xfId="0" applyNumberFormat="1" applyBorder="1"/>
    <xf numFmtId="0" fontId="18" fillId="0" borderId="11" xfId="43" applyFill="1" applyBorder="1" applyAlignment="1">
      <alignment horizontal="center" vertical="center" wrapText="1"/>
    </xf>
    <xf numFmtId="164" fontId="0" fillId="0" borderId="10" xfId="42" applyNumberFormat="1" applyFont="1" applyFill="1" applyBorder="1" applyAlignment="1">
      <alignment horizontal="center" vertical="center"/>
    </xf>
    <xf numFmtId="0" fontId="24" fillId="0" borderId="14" xfId="44" applyFont="1" applyBorder="1" applyAlignment="1">
      <alignment horizontal="center" vertical="center" wrapText="1"/>
    </xf>
    <xf numFmtId="165" fontId="0" fillId="0" borderId="14" xfId="0" applyNumberFormat="1" applyBorder="1" applyAlignment="1">
      <alignment horizontal="center" vertical="center"/>
    </xf>
    <xf numFmtId="0" fontId="18" fillId="0" borderId="14" xfId="43" applyFill="1" applyBorder="1" applyAlignment="1">
      <alignment horizontal="center" vertical="center" wrapText="1"/>
    </xf>
    <xf numFmtId="15" fontId="0" fillId="0" borderId="14" xfId="0" applyNumberFormat="1" applyBorder="1"/>
    <xf numFmtId="15" fontId="0" fillId="0" borderId="10" xfId="0" applyNumberFormat="1" applyBorder="1" applyAlignment="1">
      <alignment vertical="center"/>
    </xf>
    <xf numFmtId="3" fontId="24" fillId="0" borderId="10" xfId="44" applyNumberFormat="1" applyFont="1" applyBorder="1" applyAlignment="1">
      <alignment horizontal="center" vertical="center" wrapText="1"/>
    </xf>
    <xf numFmtId="0" fontId="18" fillId="0" borderId="10" xfId="43" applyBorder="1" applyAlignment="1">
      <alignment horizontal="center" vertical="center" wrapText="1"/>
    </xf>
    <xf numFmtId="0" fontId="20" fillId="35" borderId="10" xfId="0" applyFont="1" applyFill="1" applyBorder="1"/>
    <xf numFmtId="0" fontId="24" fillId="0" borderId="0" xfId="44" applyFont="1" applyAlignment="1">
      <alignment horizontal="center" vertical="center" wrapText="1"/>
    </xf>
    <xf numFmtId="0" fontId="0" fillId="0" borderId="10" xfId="0" applyBorder="1"/>
    <xf numFmtId="0" fontId="18" fillId="33" borderId="11" xfId="43" applyFill="1" applyBorder="1" applyAlignment="1">
      <alignment horizontal="center" vertical="center"/>
    </xf>
    <xf numFmtId="14" fontId="0" fillId="0" borderId="11" xfId="0" applyNumberFormat="1" applyBorder="1" applyAlignment="1">
      <alignment horizontal="center" vertical="center"/>
    </xf>
    <xf numFmtId="0" fontId="20" fillId="35" borderId="11" xfId="0" applyFont="1" applyFill="1" applyBorder="1" applyAlignment="1">
      <alignment horizontal="center" vertical="center" wrapText="1"/>
    </xf>
    <xf numFmtId="0" fontId="0" fillId="0" borderId="15" xfId="0" applyBorder="1" applyAlignment="1">
      <alignment horizontal="center" vertical="center"/>
    </xf>
    <xf numFmtId="0" fontId="0" fillId="0" borderId="15" xfId="0" applyBorder="1" applyAlignment="1">
      <alignment horizontal="center" vertical="center" wrapText="1"/>
    </xf>
    <xf numFmtId="14" fontId="0" fillId="0" borderId="14" xfId="0" applyNumberFormat="1" applyBorder="1" applyAlignment="1">
      <alignment horizontal="center" vertical="center" wrapText="1"/>
    </xf>
    <xf numFmtId="14" fontId="20" fillId="0" borderId="10" xfId="43" applyNumberFormat="1" applyFont="1" applyFill="1" applyBorder="1" applyAlignment="1">
      <alignment horizontal="center" vertical="center" wrapText="1"/>
    </xf>
    <xf numFmtId="0" fontId="0" fillId="35" borderId="10" xfId="0" applyFill="1" applyBorder="1" applyAlignment="1">
      <alignment horizontal="center" vertical="center"/>
    </xf>
    <xf numFmtId="0" fontId="25" fillId="0" borderId="0" xfId="0" applyFont="1" applyAlignment="1">
      <alignment horizontal="left" vertical="center" indent="2"/>
    </xf>
    <xf numFmtId="3" fontId="24" fillId="0" borderId="11" xfId="44" applyNumberFormat="1" applyFont="1" applyBorder="1" applyAlignment="1">
      <alignment horizontal="center" vertical="center" wrapText="1"/>
    </xf>
    <xf numFmtId="3" fontId="20" fillId="35" borderId="10" xfId="0" applyNumberFormat="1" applyFont="1" applyFill="1" applyBorder="1" applyAlignment="1">
      <alignment horizontal="center" vertical="center"/>
    </xf>
    <xf numFmtId="0" fontId="20" fillId="0" borderId="10" xfId="0" applyFont="1" applyBorder="1" applyAlignment="1">
      <alignment horizontal="center" vertical="center"/>
    </xf>
    <xf numFmtId="0" fontId="20" fillId="0" borderId="10" xfId="0" applyFont="1" applyBorder="1" applyAlignment="1">
      <alignment horizontal="center" vertical="center" wrapText="1"/>
    </xf>
    <xf numFmtId="14" fontId="20" fillId="0" borderId="10" xfId="0" applyNumberFormat="1" applyFont="1" applyBorder="1" applyAlignment="1">
      <alignment horizontal="center" vertical="center"/>
    </xf>
    <xf numFmtId="0" fontId="20" fillId="0" borderId="10" xfId="0" applyFont="1" applyBorder="1"/>
    <xf numFmtId="0" fontId="0" fillId="0" borderId="10" xfId="0" applyBorder="1" applyAlignment="1">
      <alignment horizontal="center"/>
    </xf>
    <xf numFmtId="0" fontId="21" fillId="0" borderId="10" xfId="0" applyFont="1" applyBorder="1" applyAlignment="1">
      <alignment horizontal="center" vertical="center"/>
    </xf>
    <xf numFmtId="166" fontId="0" fillId="0" borderId="10" xfId="42" applyNumberFormat="1" applyFont="1" applyBorder="1" applyAlignment="1">
      <alignment horizontal="center" vertical="center"/>
    </xf>
    <xf numFmtId="0" fontId="0" fillId="33" borderId="10" xfId="0" applyFill="1" applyBorder="1" applyAlignment="1">
      <alignment horizontal="center" vertical="center"/>
    </xf>
    <xf numFmtId="0" fontId="26" fillId="37" borderId="10" xfId="0" applyFont="1" applyFill="1" applyBorder="1" applyAlignment="1">
      <alignment horizontal="center" vertical="center" wrapText="1"/>
    </xf>
    <xf numFmtId="0" fontId="27" fillId="37" borderId="10" xfId="0" applyFont="1" applyFill="1" applyBorder="1" applyAlignment="1">
      <alignment horizontal="center" vertical="center" wrapText="1"/>
    </xf>
    <xf numFmtId="0" fontId="28" fillId="37" borderId="10" xfId="0" applyFont="1" applyFill="1" applyBorder="1" applyAlignment="1">
      <alignment horizontal="center" vertical="center" wrapText="1"/>
    </xf>
    <xf numFmtId="0" fontId="0" fillId="0" borderId="10" xfId="0" applyBorder="1" applyAlignment="1">
      <alignment horizontal="left" vertical="center" wrapText="1"/>
    </xf>
    <xf numFmtId="3" fontId="0" fillId="0" borderId="10" xfId="0" applyNumberFormat="1" applyBorder="1" applyAlignment="1">
      <alignment horizontal="left" vertical="center" wrapText="1"/>
    </xf>
    <xf numFmtId="0" fontId="18" fillId="0" borderId="10" xfId="43" applyFill="1" applyBorder="1" applyAlignment="1">
      <alignment horizontal="left" vertical="center" wrapText="1"/>
    </xf>
    <xf numFmtId="0" fontId="18" fillId="0" borderId="10" xfId="43" applyBorder="1" applyAlignment="1">
      <alignment horizontal="left" vertical="center" wrapText="1"/>
    </xf>
    <xf numFmtId="0" fontId="29" fillId="0" borderId="10" xfId="0" applyFont="1" applyBorder="1" applyAlignment="1">
      <alignment vertical="center"/>
    </xf>
    <xf numFmtId="0" fontId="29" fillId="0" borderId="10" xfId="0" applyFont="1" applyBorder="1" applyAlignment="1">
      <alignment vertical="center" wrapText="1"/>
    </xf>
    <xf numFmtId="0" fontId="20" fillId="36" borderId="10" xfId="0" applyFont="1" applyFill="1" applyBorder="1" applyAlignment="1">
      <alignment horizontal="center" vertical="center" wrapText="1"/>
    </xf>
    <xf numFmtId="3" fontId="0" fillId="36" borderId="10" xfId="0" applyNumberFormat="1" applyFill="1" applyBorder="1" applyAlignment="1">
      <alignment horizontal="center" vertical="center"/>
    </xf>
    <xf numFmtId="164" fontId="27" fillId="37" borderId="10" xfId="0" applyNumberFormat="1" applyFont="1" applyFill="1" applyBorder="1" applyAlignment="1">
      <alignment horizontal="center" vertical="center" wrapText="1"/>
    </xf>
    <xf numFmtId="167" fontId="27" fillId="37" borderId="10" xfId="0" applyNumberFormat="1" applyFont="1" applyFill="1" applyBorder="1" applyAlignment="1">
      <alignment horizontal="center" vertical="center" wrapText="1"/>
    </xf>
    <xf numFmtId="14" fontId="26" fillId="38" borderId="10" xfId="0" applyNumberFormat="1" applyFont="1" applyFill="1" applyBorder="1" applyAlignment="1">
      <alignment horizontal="center" vertical="center" wrapText="1"/>
    </xf>
    <xf numFmtId="14" fontId="27" fillId="37" borderId="10" xfId="0" applyNumberFormat="1" applyFont="1" applyFill="1" applyBorder="1" applyAlignment="1">
      <alignment horizontal="center" vertical="center" wrapText="1"/>
    </xf>
    <xf numFmtId="167" fontId="0" fillId="0" borderId="10" xfId="0" applyNumberFormat="1" applyBorder="1" applyAlignment="1">
      <alignment horizontal="left" vertical="center" wrapText="1"/>
    </xf>
    <xf numFmtId="14" fontId="0" fillId="0" borderId="10" xfId="0" applyNumberFormat="1" applyBorder="1" applyAlignment="1">
      <alignment horizontal="left" vertical="center" wrapText="1"/>
    </xf>
    <xf numFmtId="6" fontId="0" fillId="0" borderId="10" xfId="0" applyNumberFormat="1" applyBorder="1" applyAlignment="1">
      <alignment horizontal="left" vertical="center" wrapText="1"/>
    </xf>
    <xf numFmtId="0" fontId="0" fillId="38" borderId="10" xfId="0" applyFill="1" applyBorder="1" applyAlignment="1">
      <alignment horizontal="left" vertical="center" wrapText="1"/>
    </xf>
    <xf numFmtId="167" fontId="20" fillId="36" borderId="10" xfId="0" applyNumberFormat="1" applyFont="1" applyFill="1" applyBorder="1" applyAlignment="1">
      <alignment horizontal="center" vertical="center" wrapText="1"/>
    </xf>
    <xf numFmtId="0" fontId="20" fillId="38" borderId="10" xfId="0" applyFont="1" applyFill="1" applyBorder="1" applyAlignment="1">
      <alignment horizontal="center" vertical="center" wrapText="1"/>
    </xf>
    <xf numFmtId="14" fontId="20" fillId="36" borderId="10" xfId="0" applyNumberFormat="1" applyFont="1" applyFill="1" applyBorder="1" applyAlignment="1">
      <alignment horizontal="center" vertical="center" wrapText="1"/>
    </xf>
    <xf numFmtId="14" fontId="0" fillId="0" borderId="10" xfId="0" applyNumberFormat="1" applyBorder="1" applyAlignment="1">
      <alignment horizontal="center" vertical="center" wrapText="1"/>
    </xf>
    <xf numFmtId="0" fontId="0" fillId="33" borderId="10" xfId="0" applyFill="1" applyBorder="1" applyAlignment="1">
      <alignment horizontal="left" vertical="center" wrapText="1"/>
    </xf>
    <xf numFmtId="0" fontId="16" fillId="0" borderId="14" xfId="0" applyFont="1" applyBorder="1" applyAlignment="1">
      <alignment horizontal="center" vertical="center" wrapText="1"/>
    </xf>
    <xf numFmtId="0" fontId="30" fillId="0" borderId="10" xfId="43" applyFont="1" applyBorder="1" applyAlignment="1">
      <alignment horizontal="left" vertical="center" wrapText="1"/>
    </xf>
    <xf numFmtId="168" fontId="0" fillId="0" borderId="10" xfId="0" applyNumberFormat="1" applyBorder="1" applyAlignment="1">
      <alignment horizontal="left" vertical="center" wrapText="1"/>
    </xf>
    <xf numFmtId="168" fontId="0" fillId="0" borderId="10" xfId="42" applyNumberFormat="1" applyFont="1" applyBorder="1" applyAlignment="1">
      <alignment horizontal="left" vertical="center" wrapText="1"/>
    </xf>
    <xf numFmtId="0" fontId="0" fillId="0" borderId="10" xfId="0" applyBorder="1" applyAlignment="1">
      <alignment horizontal="center" vertical="center"/>
    </xf>
    <xf numFmtId="0" fontId="16" fillId="0" borderId="10" xfId="0" applyFont="1" applyBorder="1" applyAlignment="1">
      <alignment horizontal="center" vertical="center" wrapText="1"/>
    </xf>
    <xf numFmtId="0" fontId="16" fillId="0" borderId="10" xfId="0" applyFont="1" applyBorder="1" applyAlignment="1">
      <alignment horizontal="center" vertical="center"/>
    </xf>
    <xf numFmtId="0" fontId="0" fillId="0" borderId="10" xfId="0" applyBorder="1" applyAlignment="1">
      <alignment horizontal="center" vertical="center" wrapText="1"/>
    </xf>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3" builtinId="8"/>
    <cellStyle name="Incorrecto" xfId="7" builtinId="27" customBuiltin="1"/>
    <cellStyle name="Moneda" xfId="42" builtinId="4"/>
    <cellStyle name="Neutral" xfId="8" builtinId="28" customBuiltin="1"/>
    <cellStyle name="Normal" xfId="0" builtinId="0"/>
    <cellStyle name="Normal_Hoja1" xfId="44" xr:uid="{367C126B-147C-442C-85F1-A056782890B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807916</xdr:colOff>
      <xdr:row>1</xdr:row>
      <xdr:rowOff>85949</xdr:rowOff>
    </xdr:from>
    <xdr:to>
      <xdr:col>2</xdr:col>
      <xdr:colOff>1731946</xdr:colOff>
      <xdr:row>1</xdr:row>
      <xdr:rowOff>1083537</xdr:rowOff>
    </xdr:to>
    <xdr:pic>
      <xdr:nvPicPr>
        <xdr:cNvPr id="2" name="Imagen 1">
          <a:extLst>
            <a:ext uri="{FF2B5EF4-FFF2-40B4-BE49-F238E27FC236}">
              <a16:creationId xmlns:a16="http://schemas.microsoft.com/office/drawing/2014/main" id="{1373DFBB-978B-A1B7-A53C-631EB5B9A5FB}"/>
            </a:ext>
          </a:extLst>
        </xdr:cNvPr>
        <xdr:cNvPicPr>
          <a:picLocks noChangeAspect="1"/>
        </xdr:cNvPicPr>
      </xdr:nvPicPr>
      <xdr:blipFill>
        <a:blip xmlns:r="http://schemas.openxmlformats.org/officeDocument/2006/relationships" r:embed="rId1"/>
        <a:stretch>
          <a:fillRect/>
        </a:stretch>
      </xdr:blipFill>
      <xdr:spPr>
        <a:xfrm>
          <a:off x="1033933" y="263534"/>
          <a:ext cx="2245196" cy="9899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149825</xdr:colOff>
      <xdr:row>1</xdr:row>
      <xdr:rowOff>16677</xdr:rowOff>
    </xdr:from>
    <xdr:to>
      <xdr:col>2</xdr:col>
      <xdr:colOff>1516711</xdr:colOff>
      <xdr:row>1</xdr:row>
      <xdr:rowOff>1006645</xdr:rowOff>
    </xdr:to>
    <xdr:pic>
      <xdr:nvPicPr>
        <xdr:cNvPr id="2" name="Imagen 1">
          <a:extLst>
            <a:ext uri="{FF2B5EF4-FFF2-40B4-BE49-F238E27FC236}">
              <a16:creationId xmlns:a16="http://schemas.microsoft.com/office/drawing/2014/main" id="{78D5AEDC-1B6F-4B26-93D2-573A31DBCB26}"/>
            </a:ext>
          </a:extLst>
        </xdr:cNvPr>
        <xdr:cNvPicPr>
          <a:picLocks noChangeAspect="1"/>
        </xdr:cNvPicPr>
      </xdr:nvPicPr>
      <xdr:blipFill>
        <a:blip xmlns:r="http://schemas.openxmlformats.org/officeDocument/2006/relationships" r:embed="rId1"/>
        <a:stretch>
          <a:fillRect/>
        </a:stretch>
      </xdr:blipFill>
      <xdr:spPr>
        <a:xfrm>
          <a:off x="380734" y="293768"/>
          <a:ext cx="2221250" cy="989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200.210\Subgerencias\Direccion%20Admin%20y%20Financiera\GESTION%20HUMANA\Base%20de%20datos%20empleados\Empleados%20MAYO%20reporte%20xenco.xlsx" TargetMode="External"/><Relationship Id="rId1" Type="http://schemas.openxmlformats.org/officeDocument/2006/relationships/externalLinkPath" Target="file:///\\192.168.200.210\Subgerencias\Direccion%20Admin%20y%20Financiera\GESTION%20HUMANA\Base%20de%20datos%20empleados\Empleados%20MAYO%20reporte%20xen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00.210\Subgerencias\Xenco\empleadosoctubre27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s>
    <sheetDataSet>
      <sheetData sheetId="0">
        <row r="1">
          <cell r="A1" t="str">
            <v>Empleado</v>
          </cell>
          <cell r="B1" t="str">
            <v>Tipo DNI</v>
          </cell>
          <cell r="C1" t="str">
            <v>Nombre</v>
          </cell>
          <cell r="D1" t="str">
            <v>Telefono</v>
          </cell>
          <cell r="E1" t="str">
            <v>Celular</v>
          </cell>
          <cell r="F1" t="str">
            <v>Email</v>
          </cell>
          <cell r="G1" t="str">
            <v>Direccion</v>
          </cell>
          <cell r="H1" t="str">
            <v>Sexo</v>
          </cell>
          <cell r="I1" t="str">
            <v>Salario</v>
          </cell>
          <cell r="J1" t="str">
            <v>Salario Promedio</v>
          </cell>
          <cell r="K1" t="str">
            <v>Subsidio</v>
          </cell>
          <cell r="L1" t="str">
            <v>Fecha Primer Ingreso</v>
          </cell>
          <cell r="M1" t="str">
            <v>Fecha Ultimo Ingreso</v>
          </cell>
          <cell r="N1" t="str">
            <v>Dependencia</v>
          </cell>
          <cell r="O1" t="str">
            <v>Nombre Dependencia</v>
          </cell>
          <cell r="P1" t="str">
            <v>Cargo</v>
          </cell>
          <cell r="Q1" t="str">
            <v>Nombre Cargo</v>
          </cell>
          <cell r="R1" t="str">
            <v>Codigo CCosto</v>
          </cell>
          <cell r="S1" t="str">
            <v>Nombre CCosto</v>
          </cell>
          <cell r="T1" t="str">
            <v>Nombre Municipio</v>
          </cell>
          <cell r="U1" t="str">
            <v>Clase Empleado</v>
          </cell>
          <cell r="V1" t="str">
            <v>Escolaridad</v>
          </cell>
          <cell r="W1" t="str">
            <v>Profesion</v>
          </cell>
          <cell r="X1" t="str">
            <v>Fecha Nacimiento</v>
          </cell>
        </row>
        <row r="2">
          <cell r="A2">
            <v>3402475</v>
          </cell>
          <cell r="B2" t="str">
            <v>CC</v>
          </cell>
          <cell r="C2" t="str">
            <v>Velasquez Perez Juan David</v>
          </cell>
          <cell r="D2">
            <v>3287083</v>
          </cell>
          <cell r="E2">
            <v>3005703790</v>
          </cell>
          <cell r="F2" t="str">
            <v>juandavid.velasquez@gmail.com</v>
          </cell>
          <cell r="G2" t="str">
            <v>Calle 127C sur 54 53</v>
          </cell>
          <cell r="H2" t="str">
            <v>M</v>
          </cell>
          <cell r="I2">
            <v>6961489</v>
          </cell>
          <cell r="J2">
            <v>5363970</v>
          </cell>
          <cell r="L2">
            <v>44362</v>
          </cell>
          <cell r="M2">
            <v>44362</v>
          </cell>
          <cell r="N2">
            <v>32</v>
          </cell>
          <cell r="O2" t="str">
            <v>Subgerencia Comercial Y De Mercadeo</v>
          </cell>
          <cell r="P2">
            <v>305</v>
          </cell>
          <cell r="Q2" t="str">
            <v>Profesional Universitario Grado 02</v>
          </cell>
          <cell r="R2">
            <v>10602</v>
          </cell>
          <cell r="S2" t="str">
            <v>UNIDAD DE MERCADEO Y  VENTAS</v>
          </cell>
          <cell r="T2" t="str">
            <v>Caldas</v>
          </cell>
          <cell r="U2" t="str">
            <v>PF</v>
          </cell>
          <cell r="V2" t="str">
            <v>Profesional</v>
          </cell>
          <cell r="W2" t="str">
            <v>Ingeniero Sistemas Informaticos</v>
          </cell>
          <cell r="X2">
            <v>30418</v>
          </cell>
        </row>
        <row r="3">
          <cell r="A3">
            <v>3420589</v>
          </cell>
          <cell r="B3" t="str">
            <v>CC</v>
          </cell>
          <cell r="C3" t="str">
            <v>Pineda Moreno Cesar Augusto</v>
          </cell>
          <cell r="D3">
            <v>2260831</v>
          </cell>
          <cell r="E3">
            <v>3117552692</v>
          </cell>
          <cell r="F3" t="str">
            <v>cesarpinedamoreno@hotmail.com</v>
          </cell>
          <cell r="G3" t="str">
            <v>CL 46 CR 15 D BRR BUENOS AIRES</v>
          </cell>
          <cell r="H3" t="str">
            <v>M</v>
          </cell>
          <cell r="I3">
            <v>3528547</v>
          </cell>
          <cell r="J3">
            <v>1151160</v>
          </cell>
          <cell r="L3">
            <v>45000</v>
          </cell>
          <cell r="M3">
            <v>45000</v>
          </cell>
          <cell r="N3">
            <v>42</v>
          </cell>
          <cell r="O3" t="str">
            <v>Subgerencia Administrativa Y Financiera</v>
          </cell>
          <cell r="P3">
            <v>306</v>
          </cell>
          <cell r="Q3" t="str">
            <v>Tecnico Administrativo Grado 01</v>
          </cell>
          <cell r="R3">
            <v>10404</v>
          </cell>
          <cell r="S3" t="str">
            <v>UNIDAD DE GESTIÓN HUMANA.</v>
          </cell>
          <cell r="T3" t="str">
            <v>Medellin</v>
          </cell>
          <cell r="U3" t="str">
            <v>TE</v>
          </cell>
          <cell r="V3" t="str">
            <v>Tecnico</v>
          </cell>
          <cell r="W3" t="str">
            <v>Tecnico</v>
          </cell>
          <cell r="X3">
            <v>22523</v>
          </cell>
        </row>
        <row r="4">
          <cell r="A4">
            <v>8046319</v>
          </cell>
          <cell r="B4" t="str">
            <v>CC</v>
          </cell>
          <cell r="C4" t="str">
            <v>Ospina Valencia Jaime Alberto</v>
          </cell>
          <cell r="D4">
            <v>6118590</v>
          </cell>
          <cell r="E4">
            <v>3106434601</v>
          </cell>
          <cell r="F4" t="str">
            <v>jospina@esu.com.co</v>
          </cell>
          <cell r="G4" t="str">
            <v>Carrera 63 33 60 Apto 1818</v>
          </cell>
          <cell r="H4" t="str">
            <v>M</v>
          </cell>
          <cell r="I4">
            <v>6207981</v>
          </cell>
          <cell r="J4">
            <v>3195240</v>
          </cell>
          <cell r="L4">
            <v>44235</v>
          </cell>
          <cell r="M4">
            <v>44235</v>
          </cell>
          <cell r="N4">
            <v>42</v>
          </cell>
          <cell r="O4" t="str">
            <v>Subgerencia Administrativa Y Financiera</v>
          </cell>
          <cell r="P4">
            <v>304</v>
          </cell>
          <cell r="Q4" t="str">
            <v>Profesional Universitario GRADO 1</v>
          </cell>
          <cell r="R4">
            <v>10405</v>
          </cell>
          <cell r="S4" t="str">
            <v>UNIDAD DE BIENES Y SERVICIOS.</v>
          </cell>
          <cell r="T4" t="str">
            <v>Itagui</v>
          </cell>
          <cell r="U4" t="str">
            <v>PF</v>
          </cell>
          <cell r="V4" t="str">
            <v>Profesional</v>
          </cell>
          <cell r="W4" t="str">
            <v>Ingeniero Administrativo</v>
          </cell>
          <cell r="X4">
            <v>25310</v>
          </cell>
        </row>
        <row r="5">
          <cell r="A5">
            <v>8128084</v>
          </cell>
          <cell r="B5" t="str">
            <v>CC</v>
          </cell>
          <cell r="C5" t="str">
            <v>Ardila Gonzalez Erwin Felipe</v>
          </cell>
          <cell r="D5">
            <v>3017021335</v>
          </cell>
          <cell r="F5" t="str">
            <v>eardila@esu.com.co</v>
          </cell>
          <cell r="G5" t="str">
            <v>Carrera 40 8513</v>
          </cell>
          <cell r="H5" t="str">
            <v>M</v>
          </cell>
          <cell r="I5">
            <v>2734519</v>
          </cell>
          <cell r="J5">
            <v>2179140</v>
          </cell>
          <cell r="L5">
            <v>44305</v>
          </cell>
          <cell r="M5">
            <v>44305</v>
          </cell>
          <cell r="N5">
            <v>43</v>
          </cell>
          <cell r="O5" t="str">
            <v>Subgerencia De Servicios</v>
          </cell>
          <cell r="P5">
            <v>308</v>
          </cell>
          <cell r="Q5" t="str">
            <v>Auxiliar Administrativo Grado 01</v>
          </cell>
          <cell r="R5">
            <v>10504</v>
          </cell>
          <cell r="S5" t="str">
            <v>UNIDAD ESTRATÉGICA DE SERVICIOS LOGÍSTICOS.</v>
          </cell>
          <cell r="T5" t="str">
            <v>Medellin</v>
          </cell>
          <cell r="U5" t="str">
            <v>TE</v>
          </cell>
          <cell r="V5" t="str">
            <v>Tecnólogo</v>
          </cell>
          <cell r="X5">
            <v>30720</v>
          </cell>
        </row>
        <row r="6">
          <cell r="A6">
            <v>8128353</v>
          </cell>
          <cell r="B6" t="str">
            <v>CC</v>
          </cell>
          <cell r="C6" t="str">
            <v>Hernandez Gilrado Juan Felipe</v>
          </cell>
          <cell r="D6">
            <v>2985632</v>
          </cell>
          <cell r="F6" t="str">
            <v>jhernandez@esu.com.co</v>
          </cell>
          <cell r="G6" t="str">
            <v>Carrera 15A 9A 23 apto 1203</v>
          </cell>
          <cell r="H6" t="str">
            <v>M</v>
          </cell>
          <cell r="I6">
            <v>13007329</v>
          </cell>
          <cell r="J6">
            <v>11007300</v>
          </cell>
          <cell r="L6">
            <v>44236</v>
          </cell>
          <cell r="M6">
            <v>44236</v>
          </cell>
          <cell r="N6">
            <v>7</v>
          </cell>
          <cell r="O6" t="str">
            <v>Secretaria General.</v>
          </cell>
          <cell r="P6" t="str">
            <v>2054-1</v>
          </cell>
          <cell r="Q6" t="str">
            <v>Secretario General</v>
          </cell>
          <cell r="R6">
            <v>10200</v>
          </cell>
          <cell r="S6" t="str">
            <v>PRESUPUESTO SECRETARIA GENERAL</v>
          </cell>
          <cell r="T6" t="str">
            <v>Medellin</v>
          </cell>
          <cell r="U6" t="str">
            <v>AD</v>
          </cell>
          <cell r="V6" t="str">
            <v>Especialización</v>
          </cell>
          <cell r="W6" t="str">
            <v>Abogado</v>
          </cell>
          <cell r="X6">
            <v>30876</v>
          </cell>
        </row>
        <row r="7">
          <cell r="A7">
            <v>8406127</v>
          </cell>
          <cell r="B7" t="str">
            <v>CC</v>
          </cell>
          <cell r="C7" t="str">
            <v>Londoño Sanchez Luis Fernando</v>
          </cell>
          <cell r="D7">
            <v>2535582</v>
          </cell>
          <cell r="E7">
            <v>3022907044</v>
          </cell>
          <cell r="F7" t="str">
            <v>llondono@esu.com.co</v>
          </cell>
          <cell r="G7" t="str">
            <v>Cll 43D Nro. 116-11</v>
          </cell>
          <cell r="H7" t="str">
            <v>M</v>
          </cell>
          <cell r="I7">
            <v>4211491</v>
          </cell>
          <cell r="J7">
            <v>3549180</v>
          </cell>
          <cell r="L7">
            <v>40546</v>
          </cell>
          <cell r="M7">
            <v>40546</v>
          </cell>
          <cell r="N7">
            <v>12</v>
          </cell>
          <cell r="O7" t="str">
            <v>Oficina Estrategica</v>
          </cell>
          <cell r="P7">
            <v>316</v>
          </cell>
          <cell r="Q7" t="str">
            <v>Tecnico Operativo Grado 01</v>
          </cell>
          <cell r="R7">
            <v>10703</v>
          </cell>
          <cell r="S7" t="str">
            <v>PLANEACIÓN DE LA TECNOLOGIA Y LA INFORMACIÓN</v>
          </cell>
          <cell r="T7" t="str">
            <v>Medellin</v>
          </cell>
          <cell r="U7" t="str">
            <v>TE</v>
          </cell>
          <cell r="V7" t="str">
            <v>Tecnólogo</v>
          </cell>
          <cell r="W7" t="str">
            <v>Tecnologo En Sistematizacion De Datos</v>
          </cell>
          <cell r="X7">
            <v>22721</v>
          </cell>
        </row>
        <row r="8">
          <cell r="A8">
            <v>8466507</v>
          </cell>
          <cell r="B8" t="str">
            <v>CC</v>
          </cell>
          <cell r="C8" t="str">
            <v>Villada Diez Lucas Israel</v>
          </cell>
          <cell r="D8">
            <v>5454304</v>
          </cell>
          <cell r="E8" t="str">
            <v>321 3393188</v>
          </cell>
          <cell r="F8" t="str">
            <v>lvillada@esu.com.co</v>
          </cell>
          <cell r="G8" t="str">
            <v>Calle 54A  30  22</v>
          </cell>
          <cell r="H8" t="str">
            <v>M</v>
          </cell>
          <cell r="I8">
            <v>3528547</v>
          </cell>
          <cell r="J8">
            <v>3255630</v>
          </cell>
          <cell r="L8">
            <v>42401</v>
          </cell>
          <cell r="M8">
            <v>42401</v>
          </cell>
          <cell r="N8">
            <v>43</v>
          </cell>
          <cell r="O8" t="str">
            <v>Subgerencia De Servicios</v>
          </cell>
          <cell r="P8">
            <v>306</v>
          </cell>
          <cell r="Q8" t="str">
            <v>Tecnico Administrativo Grado 01</v>
          </cell>
          <cell r="R8">
            <v>10501</v>
          </cell>
          <cell r="S8" t="str">
            <v>UNIDAD ESTRATÉGICA DE SERVICIOS EN SEGURIDAD-VIGILANCIA.</v>
          </cell>
          <cell r="T8" t="str">
            <v>Medellin</v>
          </cell>
          <cell r="U8" t="str">
            <v>TE</v>
          </cell>
          <cell r="V8" t="str">
            <v>Tecnólogo</v>
          </cell>
          <cell r="W8" t="str">
            <v>TEC INVESTIGACION JUDICIAL</v>
          </cell>
          <cell r="X8">
            <v>31255</v>
          </cell>
        </row>
        <row r="9">
          <cell r="A9">
            <v>9735466</v>
          </cell>
          <cell r="B9" t="str">
            <v>CC</v>
          </cell>
          <cell r="C9" t="str">
            <v>Devia   Mauricio</v>
          </cell>
          <cell r="D9">
            <v>4871855</v>
          </cell>
          <cell r="E9">
            <v>3116700130</v>
          </cell>
          <cell r="F9" t="str">
            <v>mdevia.ext@esu.com.co</v>
          </cell>
          <cell r="G9" t="str">
            <v>carrera 85 nro 34 B 32 apto 503</v>
          </cell>
          <cell r="H9" t="str">
            <v>M</v>
          </cell>
          <cell r="I9">
            <v>6961489</v>
          </cell>
          <cell r="J9">
            <v>5480970</v>
          </cell>
          <cell r="L9">
            <v>44588</v>
          </cell>
          <cell r="M9">
            <v>44588</v>
          </cell>
          <cell r="N9">
            <v>38</v>
          </cell>
          <cell r="O9" t="str">
            <v>Auditoria Interna</v>
          </cell>
          <cell r="P9">
            <v>305</v>
          </cell>
          <cell r="Q9" t="str">
            <v>Profesional Universitario Grado 02</v>
          </cell>
          <cell r="R9">
            <v>10300</v>
          </cell>
          <cell r="S9" t="str">
            <v>AUDITORÍA INTERNA</v>
          </cell>
          <cell r="T9" t="str">
            <v>Medellin</v>
          </cell>
          <cell r="U9" t="str">
            <v>PF</v>
          </cell>
          <cell r="V9" t="str">
            <v>Profesional</v>
          </cell>
          <cell r="W9" t="str">
            <v>Contador Publico</v>
          </cell>
          <cell r="X9">
            <v>30283</v>
          </cell>
        </row>
        <row r="10">
          <cell r="A10">
            <v>11228223</v>
          </cell>
          <cell r="B10" t="str">
            <v>CC</v>
          </cell>
          <cell r="C10" t="str">
            <v>Patiño Restrepo Mauricio Alejandro</v>
          </cell>
          <cell r="E10">
            <v>3012980659</v>
          </cell>
          <cell r="F10" t="str">
            <v>mpatino@esu.com.co</v>
          </cell>
          <cell r="G10" t="str">
            <v>Carrera 22 C 16 16</v>
          </cell>
          <cell r="H10" t="str">
            <v>M</v>
          </cell>
          <cell r="I10">
            <v>13007329</v>
          </cell>
          <cell r="J10">
            <v>10752900</v>
          </cell>
          <cell r="L10">
            <v>44271</v>
          </cell>
          <cell r="M10">
            <v>44426</v>
          </cell>
          <cell r="N10">
            <v>43</v>
          </cell>
          <cell r="O10" t="str">
            <v>Subgerencia De Servicios</v>
          </cell>
          <cell r="P10">
            <v>313</v>
          </cell>
          <cell r="Q10" t="str">
            <v>Subgerente De Servicios Grado 02</v>
          </cell>
          <cell r="R10">
            <v>10500</v>
          </cell>
          <cell r="S10" t="str">
            <v>SUBGERENCIA DE SERVICIOS.</v>
          </cell>
          <cell r="T10" t="str">
            <v>CARTAGO</v>
          </cell>
          <cell r="U10" t="str">
            <v>PF</v>
          </cell>
          <cell r="V10" t="str">
            <v>Profesional</v>
          </cell>
          <cell r="W10" t="str">
            <v>INGENIERO DE SISTEMAS</v>
          </cell>
          <cell r="X10">
            <v>30251</v>
          </cell>
        </row>
        <row r="11">
          <cell r="A11">
            <v>15265965</v>
          </cell>
          <cell r="B11" t="str">
            <v>CC</v>
          </cell>
          <cell r="C11" t="str">
            <v xml:space="preserve">Ospina Caro Duberney </v>
          </cell>
          <cell r="D11">
            <v>2728521</v>
          </cell>
          <cell r="E11">
            <v>3122231203</v>
          </cell>
          <cell r="F11" t="str">
            <v>dospinac@esu.com.co</v>
          </cell>
          <cell r="G11" t="str">
            <v>Cll 83A #66B-60</v>
          </cell>
          <cell r="H11" t="str">
            <v>M</v>
          </cell>
          <cell r="I11">
            <v>3528547</v>
          </cell>
          <cell r="J11">
            <v>3104040</v>
          </cell>
          <cell r="L11">
            <v>42485</v>
          </cell>
          <cell r="M11">
            <v>42917</v>
          </cell>
          <cell r="N11">
            <v>43</v>
          </cell>
          <cell r="O11" t="str">
            <v>Subgerencia De Servicios</v>
          </cell>
          <cell r="P11">
            <v>306</v>
          </cell>
          <cell r="Q11" t="str">
            <v>Tecnico Administrativo Grado 01</v>
          </cell>
          <cell r="R11">
            <v>10501</v>
          </cell>
          <cell r="S11" t="str">
            <v>UNIDAD ESTRATÉGICA DE SERVICIOS EN SEGURIDAD-VIGILANCIA.</v>
          </cell>
          <cell r="T11" t="str">
            <v>Bello</v>
          </cell>
          <cell r="U11" t="str">
            <v>TE</v>
          </cell>
          <cell r="V11" t="str">
            <v>Tecnico</v>
          </cell>
          <cell r="W11" t="str">
            <v>Otros Tecnicos En Electricidad Electroni</v>
          </cell>
          <cell r="X11">
            <v>31423</v>
          </cell>
        </row>
        <row r="12">
          <cell r="A12">
            <v>15296815</v>
          </cell>
          <cell r="B12" t="str">
            <v>CC</v>
          </cell>
          <cell r="C12" t="str">
            <v>Hernandez Mora Victor Agustin</v>
          </cell>
          <cell r="D12">
            <v>3117541842</v>
          </cell>
          <cell r="E12">
            <v>3117541842</v>
          </cell>
          <cell r="F12" t="str">
            <v>agustinhm15@hotmail.com</v>
          </cell>
          <cell r="G12" t="str">
            <v>Calle 76ca 90d 32</v>
          </cell>
          <cell r="H12" t="str">
            <v>F</v>
          </cell>
          <cell r="I12">
            <v>6961489</v>
          </cell>
          <cell r="J12">
            <v>5515590</v>
          </cell>
          <cell r="L12">
            <v>44421</v>
          </cell>
          <cell r="M12">
            <v>44421</v>
          </cell>
          <cell r="N12">
            <v>43</v>
          </cell>
          <cell r="O12" t="str">
            <v>Subgerencia De Servicios</v>
          </cell>
          <cell r="P12">
            <v>305</v>
          </cell>
          <cell r="Q12" t="str">
            <v>Profesional Universitario Grado 02</v>
          </cell>
          <cell r="R12">
            <v>10502</v>
          </cell>
          <cell r="S12" t="str">
            <v>UNIDAD ESTRATÉGICA DE SERVICIOS EN SEGURIDAD-SIS.</v>
          </cell>
          <cell r="T12" t="str">
            <v>Medellin</v>
          </cell>
          <cell r="U12" t="str">
            <v>AD</v>
          </cell>
          <cell r="W12" t="str">
            <v>Ingeniero Electronico</v>
          </cell>
          <cell r="X12">
            <v>30051</v>
          </cell>
        </row>
        <row r="13">
          <cell r="A13">
            <v>15434955</v>
          </cell>
          <cell r="B13" t="str">
            <v>CC</v>
          </cell>
          <cell r="C13" t="str">
            <v>Arias Tamayo Sandro Javier</v>
          </cell>
          <cell r="E13">
            <v>3502119289</v>
          </cell>
          <cell r="F13" t="str">
            <v>sarias@esu.com.co</v>
          </cell>
          <cell r="G13" t="str">
            <v>Carrera 73C 74 85</v>
          </cell>
          <cell r="H13" t="str">
            <v>M</v>
          </cell>
          <cell r="I13">
            <v>8468509</v>
          </cell>
          <cell r="J13">
            <v>7068330</v>
          </cell>
          <cell r="L13">
            <v>44138</v>
          </cell>
          <cell r="M13">
            <v>44138</v>
          </cell>
          <cell r="N13">
            <v>42</v>
          </cell>
          <cell r="O13" t="str">
            <v>Subgerencia Administrativa Y Financiera</v>
          </cell>
          <cell r="P13">
            <v>9907</v>
          </cell>
          <cell r="Q13" t="str">
            <v>Tesorero General Grado 04</v>
          </cell>
          <cell r="R13">
            <v>10403</v>
          </cell>
          <cell r="S13" t="str">
            <v>UNIDAD DE TESORERÍA.</v>
          </cell>
          <cell r="T13" t="str">
            <v>Medellin</v>
          </cell>
          <cell r="U13" t="str">
            <v>AD</v>
          </cell>
          <cell r="V13" t="str">
            <v>Especialización</v>
          </cell>
          <cell r="W13" t="str">
            <v>Contador Publico</v>
          </cell>
          <cell r="X13">
            <v>26429</v>
          </cell>
        </row>
        <row r="14">
          <cell r="A14">
            <v>15510178</v>
          </cell>
          <cell r="B14" t="str">
            <v>CC</v>
          </cell>
          <cell r="C14" t="str">
            <v>Perez Echeverry Victor Hugo</v>
          </cell>
          <cell r="D14">
            <v>2948687</v>
          </cell>
          <cell r="E14">
            <v>3176384119</v>
          </cell>
          <cell r="F14" t="str">
            <v>vperez@esu.com.co</v>
          </cell>
          <cell r="G14" t="str">
            <v>Calle 17 Cr 40B 65 apto 401 Ed London</v>
          </cell>
          <cell r="H14" t="str">
            <v>M</v>
          </cell>
          <cell r="I14">
            <v>10742885</v>
          </cell>
          <cell r="J14">
            <v>9063090</v>
          </cell>
          <cell r="L14">
            <v>44124</v>
          </cell>
          <cell r="M14">
            <v>44124</v>
          </cell>
          <cell r="N14">
            <v>12</v>
          </cell>
          <cell r="O14" t="str">
            <v>Oficina Estrategica</v>
          </cell>
          <cell r="P14">
            <v>307</v>
          </cell>
          <cell r="Q14" t="str">
            <v>Jefe De Oficina Grado 01</v>
          </cell>
          <cell r="R14">
            <v>10101</v>
          </cell>
          <cell r="S14" t="str">
            <v>OFICINA ESTRATÉGICA</v>
          </cell>
          <cell r="T14" t="str">
            <v>Medellin</v>
          </cell>
          <cell r="U14" t="str">
            <v>AD</v>
          </cell>
          <cell r="V14" t="str">
            <v>Magister</v>
          </cell>
          <cell r="W14" t="str">
            <v>Administracion De Empresas</v>
          </cell>
          <cell r="X14">
            <v>26244</v>
          </cell>
        </row>
        <row r="15">
          <cell r="A15">
            <v>21529969</v>
          </cell>
          <cell r="B15" t="str">
            <v>CC</v>
          </cell>
          <cell r="C15" t="str">
            <v>Mejia Cifuentes Lida Eugenia</v>
          </cell>
          <cell r="D15">
            <v>6044130467</v>
          </cell>
          <cell r="E15">
            <v>3146445883</v>
          </cell>
          <cell r="F15" t="str">
            <v>lidaem9@yahoo.es</v>
          </cell>
          <cell r="G15" t="str">
            <v>CR 108 104 94</v>
          </cell>
          <cell r="H15" t="str">
            <v>F</v>
          </cell>
          <cell r="I15">
            <v>6207981</v>
          </cell>
          <cell r="J15">
            <v>3311220</v>
          </cell>
          <cell r="L15">
            <v>44937</v>
          </cell>
          <cell r="M15">
            <v>44937</v>
          </cell>
          <cell r="N15">
            <v>43</v>
          </cell>
          <cell r="O15" t="str">
            <v>Subgerencia De Servicios</v>
          </cell>
          <cell r="P15">
            <v>304</v>
          </cell>
          <cell r="Q15" t="str">
            <v>Profesional Universitario GRADO 1</v>
          </cell>
          <cell r="R15">
            <v>10504</v>
          </cell>
          <cell r="S15" t="str">
            <v>UNIDAD ESTRATÉGICA DE SERVICIOS LOGÍSTICOS.</v>
          </cell>
          <cell r="T15" t="str">
            <v>APARTADÓ</v>
          </cell>
          <cell r="U15" t="str">
            <v>PF</v>
          </cell>
          <cell r="V15" t="str">
            <v>Profesional</v>
          </cell>
          <cell r="W15" t="str">
            <v>Administracion De Empresas</v>
          </cell>
          <cell r="X15">
            <v>26676</v>
          </cell>
        </row>
        <row r="16">
          <cell r="A16">
            <v>31449962</v>
          </cell>
          <cell r="B16" t="str">
            <v>CC</v>
          </cell>
          <cell r="C16" t="str">
            <v>Ceballos Arbelaez Flor Maria</v>
          </cell>
          <cell r="D16">
            <v>5734024</v>
          </cell>
          <cell r="E16">
            <v>3176955763</v>
          </cell>
          <cell r="F16" t="str">
            <v>fceballos@esu.com.co</v>
          </cell>
          <cell r="G16" t="str">
            <v>Cra  84 N° 45 C 80</v>
          </cell>
          <cell r="H16" t="str">
            <v>F</v>
          </cell>
          <cell r="I16">
            <v>2734519</v>
          </cell>
          <cell r="J16">
            <v>2176590</v>
          </cell>
          <cell r="L16">
            <v>39455</v>
          </cell>
          <cell r="M16">
            <v>39455</v>
          </cell>
          <cell r="N16">
            <v>42</v>
          </cell>
          <cell r="O16" t="str">
            <v>Subgerencia Administrativa Y Financiera</v>
          </cell>
          <cell r="P16">
            <v>308</v>
          </cell>
          <cell r="Q16" t="str">
            <v>Auxiliar Administrativo Grado 01</v>
          </cell>
          <cell r="R16">
            <v>10405</v>
          </cell>
          <cell r="S16" t="str">
            <v>UNIDAD DE BIENES Y SERVICIOS.</v>
          </cell>
          <cell r="T16" t="str">
            <v>Medellin</v>
          </cell>
          <cell r="U16" t="str">
            <v>TE</v>
          </cell>
          <cell r="V16" t="str">
            <v>Bachiller</v>
          </cell>
          <cell r="X16">
            <v>30240</v>
          </cell>
        </row>
        <row r="17">
          <cell r="A17">
            <v>32205480</v>
          </cell>
          <cell r="B17" t="str">
            <v>CC</v>
          </cell>
          <cell r="C17" t="str">
            <v>Ramirez Pardo July Carolina</v>
          </cell>
          <cell r="D17">
            <v>3012082138</v>
          </cell>
          <cell r="E17">
            <v>3012082138</v>
          </cell>
          <cell r="F17" t="str">
            <v>jramirez@esu.com.co</v>
          </cell>
          <cell r="G17" t="str">
            <v>Calle 57 27 41 apto 401</v>
          </cell>
          <cell r="H17" t="str">
            <v>F</v>
          </cell>
          <cell r="I17">
            <v>6207981</v>
          </cell>
          <cell r="J17">
            <v>4114920</v>
          </cell>
          <cell r="L17">
            <v>44837</v>
          </cell>
          <cell r="M17">
            <v>44837</v>
          </cell>
          <cell r="N17">
            <v>43</v>
          </cell>
          <cell r="O17" t="str">
            <v>Subgerencia De Servicios</v>
          </cell>
          <cell r="P17">
            <v>304</v>
          </cell>
          <cell r="Q17" t="str">
            <v>Profesional Universitario GRADO 1</v>
          </cell>
          <cell r="R17">
            <v>10507</v>
          </cell>
          <cell r="S17" t="str">
            <v>COMPRAS Y CONTRATACIÓN</v>
          </cell>
          <cell r="T17" t="str">
            <v>Medellin</v>
          </cell>
          <cell r="U17" t="str">
            <v>PF</v>
          </cell>
          <cell r="V17" t="str">
            <v>Profesional</v>
          </cell>
          <cell r="W17" t="str">
            <v>Contador Publico</v>
          </cell>
          <cell r="X17">
            <v>30309</v>
          </cell>
        </row>
        <row r="18">
          <cell r="A18">
            <v>32252446</v>
          </cell>
          <cell r="B18" t="str">
            <v>CC</v>
          </cell>
          <cell r="C18" t="str">
            <v>Hurtado Hernandez Nancy</v>
          </cell>
          <cell r="D18">
            <v>3319482</v>
          </cell>
          <cell r="E18">
            <v>3135239693</v>
          </cell>
          <cell r="F18" t="str">
            <v>nancyhurtaher@hotmail.com</v>
          </cell>
          <cell r="G18" t="str">
            <v>Carrera 41 40DD sur 20 Barrio el Dorado</v>
          </cell>
          <cell r="H18" t="str">
            <v>?</v>
          </cell>
          <cell r="I18">
            <v>6207981</v>
          </cell>
          <cell r="J18">
            <v>4914030</v>
          </cell>
          <cell r="L18">
            <v>44511</v>
          </cell>
          <cell r="M18">
            <v>44511</v>
          </cell>
          <cell r="N18">
            <v>43</v>
          </cell>
          <cell r="O18" t="str">
            <v>Subgerencia De Servicios</v>
          </cell>
          <cell r="P18">
            <v>304</v>
          </cell>
          <cell r="Q18" t="str">
            <v>Profesional Universitario GRADO 1</v>
          </cell>
          <cell r="R18">
            <v>10506</v>
          </cell>
          <cell r="S18" t="str">
            <v>TECNOLOGÍA Y TELECOMUNICACIONES SIS</v>
          </cell>
          <cell r="T18" t="str">
            <v>Envigado</v>
          </cell>
          <cell r="U18" t="str">
            <v>PF</v>
          </cell>
          <cell r="V18" t="str">
            <v>Profesional</v>
          </cell>
          <cell r="W18" t="str">
            <v>Administracion Financiera</v>
          </cell>
          <cell r="X18">
            <v>24783</v>
          </cell>
        </row>
        <row r="19">
          <cell r="A19">
            <v>32350150</v>
          </cell>
          <cell r="B19" t="str">
            <v>CC</v>
          </cell>
          <cell r="C19" t="str">
            <v>Gamarra Rodriguez Monica Tatiana</v>
          </cell>
          <cell r="D19">
            <v>4948432</v>
          </cell>
          <cell r="E19">
            <v>3154917101</v>
          </cell>
          <cell r="F19" t="str">
            <v>mgamarra@esu.com.co</v>
          </cell>
          <cell r="G19" t="str">
            <v>Calle 32B Sur 45B 74</v>
          </cell>
          <cell r="H19" t="str">
            <v>F</v>
          </cell>
          <cell r="I19">
            <v>6961491</v>
          </cell>
          <cell r="J19">
            <v>5788770</v>
          </cell>
          <cell r="L19">
            <v>44208</v>
          </cell>
          <cell r="M19">
            <v>44208</v>
          </cell>
          <cell r="N19">
            <v>7</v>
          </cell>
          <cell r="O19" t="str">
            <v>Secretaria General.</v>
          </cell>
          <cell r="P19">
            <v>305</v>
          </cell>
          <cell r="Q19" t="str">
            <v>Profesional Universitario Grado 02</v>
          </cell>
          <cell r="R19">
            <v>10201</v>
          </cell>
          <cell r="S19" t="str">
            <v>UNIDAD DE GESTIÓN JURÍDICA</v>
          </cell>
          <cell r="T19" t="str">
            <v>Envigado</v>
          </cell>
          <cell r="U19" t="str">
            <v>PF</v>
          </cell>
          <cell r="V19" t="str">
            <v>Especialización</v>
          </cell>
          <cell r="W19" t="str">
            <v>Abogado</v>
          </cell>
          <cell r="X19">
            <v>29768</v>
          </cell>
        </row>
        <row r="20">
          <cell r="A20">
            <v>39299855</v>
          </cell>
          <cell r="B20" t="str">
            <v>CC</v>
          </cell>
          <cell r="C20" t="str">
            <v>Carrascal Oliver Sidys Esther</v>
          </cell>
          <cell r="D20">
            <v>4896758</v>
          </cell>
          <cell r="E20">
            <v>3214183136</v>
          </cell>
          <cell r="F20" t="str">
            <v>scarrascal@esu.com.co</v>
          </cell>
          <cell r="G20" t="str">
            <v>CRA 40B 15 300</v>
          </cell>
          <cell r="H20" t="str">
            <v>F</v>
          </cell>
          <cell r="I20">
            <v>6207981</v>
          </cell>
          <cell r="J20">
            <v>4965090</v>
          </cell>
          <cell r="L20">
            <v>44299</v>
          </cell>
          <cell r="M20">
            <v>44299</v>
          </cell>
          <cell r="N20">
            <v>42</v>
          </cell>
          <cell r="O20" t="str">
            <v>Subgerencia Administrativa Y Financiera</v>
          </cell>
          <cell r="P20">
            <v>304</v>
          </cell>
          <cell r="Q20" t="str">
            <v>Profesional Universitario GRADO 1</v>
          </cell>
          <cell r="R20">
            <v>10403</v>
          </cell>
          <cell r="S20" t="str">
            <v>UNIDAD DE TESORERÍA.</v>
          </cell>
          <cell r="T20" t="str">
            <v>Medellin</v>
          </cell>
          <cell r="U20" t="str">
            <v>AD</v>
          </cell>
          <cell r="V20" t="str">
            <v>Magister</v>
          </cell>
          <cell r="W20" t="str">
            <v>Administracion De Empresas</v>
          </cell>
          <cell r="X20">
            <v>23210</v>
          </cell>
        </row>
        <row r="21">
          <cell r="A21">
            <v>39410351</v>
          </cell>
          <cell r="B21" t="str">
            <v>CC</v>
          </cell>
          <cell r="C21" t="str">
            <v>Marin Giraldo Maria Nidia</v>
          </cell>
          <cell r="D21">
            <v>3007875156</v>
          </cell>
          <cell r="E21">
            <v>3007875156</v>
          </cell>
          <cell r="F21" t="str">
            <v>maringnidia@hotmail.com</v>
          </cell>
          <cell r="G21" t="str">
            <v>Calle 9 sur 79c 56 casa 1182</v>
          </cell>
          <cell r="H21" t="str">
            <v>F</v>
          </cell>
          <cell r="I21">
            <v>8468509</v>
          </cell>
          <cell r="J21">
            <v>6604260</v>
          </cell>
          <cell r="L21">
            <v>44470</v>
          </cell>
          <cell r="M21">
            <v>44470</v>
          </cell>
          <cell r="N21">
            <v>42</v>
          </cell>
          <cell r="O21" t="str">
            <v>Subgerencia Administrativa Y Financiera</v>
          </cell>
          <cell r="P21">
            <v>309</v>
          </cell>
          <cell r="Q21" t="str">
            <v>Lider De Programa Grado 04</v>
          </cell>
          <cell r="R21">
            <v>10401</v>
          </cell>
          <cell r="S21" t="str">
            <v>UNIDAD DE CONTABILIDAD Y COSTOS.</v>
          </cell>
          <cell r="T21" t="str">
            <v>Medellin</v>
          </cell>
          <cell r="U21" t="str">
            <v>PF</v>
          </cell>
          <cell r="W21" t="str">
            <v>Contador Publico</v>
          </cell>
          <cell r="X21">
            <v>26458</v>
          </cell>
        </row>
        <row r="22">
          <cell r="A22">
            <v>41961887</v>
          </cell>
          <cell r="B22" t="str">
            <v>CC</v>
          </cell>
          <cell r="C22" t="str">
            <v>Escobar Castano Maria Victoria</v>
          </cell>
          <cell r="D22">
            <v>3136299695</v>
          </cell>
          <cell r="E22">
            <v>3136299695</v>
          </cell>
          <cell r="F22" t="str">
            <v>mescobar@esu.com.co</v>
          </cell>
          <cell r="G22" t="str">
            <v>Carrera 69 32D 30</v>
          </cell>
          <cell r="H22" t="str">
            <v>F</v>
          </cell>
          <cell r="I22">
            <v>6207981</v>
          </cell>
          <cell r="J22">
            <v>4940940</v>
          </cell>
          <cell r="L22">
            <v>44208</v>
          </cell>
          <cell r="M22">
            <v>44208</v>
          </cell>
          <cell r="N22">
            <v>43</v>
          </cell>
          <cell r="O22" t="str">
            <v>Subgerencia De Servicios</v>
          </cell>
          <cell r="P22">
            <v>304</v>
          </cell>
          <cell r="Q22" t="str">
            <v>Profesional Universitario GRADO 1</v>
          </cell>
          <cell r="R22">
            <v>10504</v>
          </cell>
          <cell r="S22" t="str">
            <v>UNIDAD ESTRATÉGICA DE SERVICIOS LOGÍSTICOS.</v>
          </cell>
          <cell r="T22" t="str">
            <v>Medellin</v>
          </cell>
          <cell r="U22" t="str">
            <v>PF</v>
          </cell>
          <cell r="V22" t="str">
            <v>Especialización</v>
          </cell>
          <cell r="W22" t="str">
            <v>Economista</v>
          </cell>
          <cell r="X22">
            <v>31164</v>
          </cell>
        </row>
        <row r="23">
          <cell r="A23">
            <v>42686400</v>
          </cell>
          <cell r="B23" t="str">
            <v>CC</v>
          </cell>
          <cell r="C23" t="str">
            <v>Echeverri Hincapie Lennis Aydee</v>
          </cell>
          <cell r="D23">
            <v>6044879726</v>
          </cell>
          <cell r="E23">
            <v>3116678937</v>
          </cell>
          <cell r="G23" t="str">
            <v>Kra 56 número 49 A 13</v>
          </cell>
          <cell r="H23" t="str">
            <v>F</v>
          </cell>
          <cell r="I23">
            <v>6207981</v>
          </cell>
          <cell r="J23">
            <v>4420830</v>
          </cell>
          <cell r="L23">
            <v>44777</v>
          </cell>
          <cell r="M23">
            <v>44777</v>
          </cell>
          <cell r="N23">
            <v>43</v>
          </cell>
          <cell r="O23" t="str">
            <v>Subgerencia De Servicios</v>
          </cell>
          <cell r="P23">
            <v>304</v>
          </cell>
          <cell r="Q23" t="str">
            <v>Profesional Universitario GRADO 1</v>
          </cell>
          <cell r="R23">
            <v>10507</v>
          </cell>
          <cell r="S23" t="str">
            <v>COMPRAS Y CONTRATACIÓN</v>
          </cell>
          <cell r="T23" t="str">
            <v>Medellin</v>
          </cell>
          <cell r="U23" t="str">
            <v>PF</v>
          </cell>
          <cell r="V23" t="str">
            <v>Profesional</v>
          </cell>
          <cell r="W23" t="str">
            <v>Administrador De Empresas</v>
          </cell>
          <cell r="X23">
            <v>26745</v>
          </cell>
        </row>
        <row r="24">
          <cell r="A24">
            <v>42691352</v>
          </cell>
          <cell r="B24" t="str">
            <v>CC</v>
          </cell>
          <cell r="C24" t="str">
            <v>Correa Alzate Luz Marina</v>
          </cell>
          <cell r="D24">
            <v>3186271243</v>
          </cell>
          <cell r="E24">
            <v>3007713487</v>
          </cell>
          <cell r="F24" t="str">
            <v>lcorrea@esu.com.co</v>
          </cell>
          <cell r="G24" t="str">
            <v>Cll 34 B, N°39B-11</v>
          </cell>
          <cell r="H24" t="str">
            <v>F</v>
          </cell>
          <cell r="I24">
            <v>4211491</v>
          </cell>
          <cell r="J24">
            <v>3352200</v>
          </cell>
          <cell r="L24">
            <v>40546</v>
          </cell>
          <cell r="M24">
            <v>40546</v>
          </cell>
          <cell r="N24">
            <v>32</v>
          </cell>
          <cell r="O24" t="str">
            <v>Subgerencia Comercial Y De Mercadeo</v>
          </cell>
          <cell r="P24">
            <v>318</v>
          </cell>
          <cell r="Q24" t="str">
            <v>Auxiliar Administrativo Grado 02</v>
          </cell>
          <cell r="R24">
            <v>10602</v>
          </cell>
          <cell r="S24" t="str">
            <v>UNIDAD DE MERCADEO Y  VENTAS</v>
          </cell>
          <cell r="T24" t="str">
            <v>Medellin</v>
          </cell>
          <cell r="U24" t="str">
            <v>TE</v>
          </cell>
          <cell r="V24" t="str">
            <v>Tecnólogo</v>
          </cell>
          <cell r="W24" t="str">
            <v>Tecnologo En Sistematizacion De Datos</v>
          </cell>
          <cell r="X24">
            <v>29549</v>
          </cell>
        </row>
        <row r="25">
          <cell r="A25">
            <v>42770986</v>
          </cell>
          <cell r="B25" t="str">
            <v>CC</v>
          </cell>
          <cell r="C25" t="str">
            <v>Hincapie   Adriana Maria</v>
          </cell>
          <cell r="D25">
            <v>5972732</v>
          </cell>
          <cell r="E25">
            <v>3052941138</v>
          </cell>
          <cell r="F25" t="str">
            <v>ahincapie@esu.com.co</v>
          </cell>
          <cell r="G25" t="str">
            <v>Calle 12A sur 55 68</v>
          </cell>
          <cell r="H25" t="str">
            <v>F</v>
          </cell>
          <cell r="I25">
            <v>3528547</v>
          </cell>
          <cell r="J25">
            <v>2720280</v>
          </cell>
          <cell r="L25">
            <v>44320</v>
          </cell>
          <cell r="M25">
            <v>44320</v>
          </cell>
          <cell r="N25">
            <v>42</v>
          </cell>
          <cell r="O25" t="str">
            <v>Subgerencia Administrativa Y Financiera</v>
          </cell>
          <cell r="P25">
            <v>306</v>
          </cell>
          <cell r="Q25" t="str">
            <v>Tecnico Administrativo Grado 01</v>
          </cell>
          <cell r="R25">
            <v>10401</v>
          </cell>
          <cell r="S25" t="str">
            <v>UNIDAD DE CONTABILIDAD Y COSTOS.</v>
          </cell>
          <cell r="T25" t="str">
            <v>Itagui</v>
          </cell>
          <cell r="U25" t="str">
            <v>AD</v>
          </cell>
          <cell r="V25" t="str">
            <v>Tecnólogo</v>
          </cell>
          <cell r="W25" t="str">
            <v>Auxiliar Contable</v>
          </cell>
          <cell r="X25">
            <v>24361</v>
          </cell>
        </row>
        <row r="26">
          <cell r="A26">
            <v>42799788</v>
          </cell>
          <cell r="B26" t="str">
            <v>CC</v>
          </cell>
          <cell r="C26" t="str">
            <v xml:space="preserve">Molina Betancur Catalina </v>
          </cell>
          <cell r="D26">
            <v>3335838</v>
          </cell>
          <cell r="E26">
            <v>3005963438</v>
          </cell>
          <cell r="F26" t="str">
            <v>cmolina@esu.com.co</v>
          </cell>
          <cell r="G26" t="str">
            <v>Cra  32 N° 39 Sur 19 Apto 402</v>
          </cell>
          <cell r="H26" t="str">
            <v>F</v>
          </cell>
          <cell r="I26">
            <v>6207981</v>
          </cell>
          <cell r="J26">
            <v>5204850</v>
          </cell>
          <cell r="L26">
            <v>42956</v>
          </cell>
          <cell r="M26">
            <v>42956</v>
          </cell>
          <cell r="N26">
            <v>43</v>
          </cell>
          <cell r="O26" t="str">
            <v>Subgerencia De Servicios</v>
          </cell>
          <cell r="P26">
            <v>304</v>
          </cell>
          <cell r="Q26" t="str">
            <v>Profesional Universitario GRADO 1</v>
          </cell>
          <cell r="R26">
            <v>10507</v>
          </cell>
          <cell r="S26" t="str">
            <v>COMPRAS Y CONTRATACIÓN</v>
          </cell>
          <cell r="T26" t="str">
            <v>Envigado</v>
          </cell>
          <cell r="U26" t="str">
            <v>PF</v>
          </cell>
          <cell r="V26" t="str">
            <v>Especialización</v>
          </cell>
          <cell r="W26" t="str">
            <v>Profesional áreas Administrativas</v>
          </cell>
          <cell r="X26">
            <v>30204</v>
          </cell>
        </row>
        <row r="27">
          <cell r="A27">
            <v>42891297</v>
          </cell>
          <cell r="B27" t="str">
            <v>CC</v>
          </cell>
          <cell r="C27" t="str">
            <v>Santamaria Arango Gloria Eugenia</v>
          </cell>
          <cell r="D27">
            <v>3183975840</v>
          </cell>
          <cell r="F27" t="str">
            <v>gsantamaria@esu.com.co</v>
          </cell>
          <cell r="G27" t="str">
            <v>CR 43C 9  50</v>
          </cell>
          <cell r="H27" t="str">
            <v>F</v>
          </cell>
          <cell r="I27">
            <v>6207981</v>
          </cell>
          <cell r="J27">
            <v>4953000</v>
          </cell>
          <cell r="L27">
            <v>44312</v>
          </cell>
          <cell r="M27">
            <v>44312</v>
          </cell>
          <cell r="N27">
            <v>7</v>
          </cell>
          <cell r="O27" t="str">
            <v>Secretaria General.</v>
          </cell>
          <cell r="P27">
            <v>304</v>
          </cell>
          <cell r="Q27" t="str">
            <v>Profesional Universitario GRADO 1</v>
          </cell>
          <cell r="R27">
            <v>10205</v>
          </cell>
          <cell r="S27" t="str">
            <v>UNIDAD DE LIQUIDACIÓN DE CONVENIOS . .</v>
          </cell>
          <cell r="T27" t="str">
            <v>Envigado</v>
          </cell>
          <cell r="U27" t="str">
            <v>PF</v>
          </cell>
          <cell r="V27" t="str">
            <v>Profesional</v>
          </cell>
          <cell r="W27" t="str">
            <v>Contador Publico</v>
          </cell>
          <cell r="X27">
            <v>23964</v>
          </cell>
        </row>
        <row r="28">
          <cell r="A28">
            <v>43066637</v>
          </cell>
          <cell r="B28" t="str">
            <v>CC</v>
          </cell>
          <cell r="C28" t="str">
            <v>Zuluaga Rivera Dora Maria</v>
          </cell>
          <cell r="D28">
            <v>3108387776</v>
          </cell>
          <cell r="E28">
            <v>3108387776</v>
          </cell>
          <cell r="F28" t="str">
            <v>dzuluaga@esu.com.co</v>
          </cell>
          <cell r="G28" t="str">
            <v>Cll 65 Sur #42 B- 14</v>
          </cell>
          <cell r="H28" t="str">
            <v>F</v>
          </cell>
          <cell r="I28">
            <v>6207981</v>
          </cell>
          <cell r="J28">
            <v>5043660</v>
          </cell>
          <cell r="L28">
            <v>41276</v>
          </cell>
          <cell r="M28">
            <v>42941</v>
          </cell>
          <cell r="N28">
            <v>7</v>
          </cell>
          <cell r="O28" t="str">
            <v>Secretaria General.</v>
          </cell>
          <cell r="P28">
            <v>304</v>
          </cell>
          <cell r="Q28" t="str">
            <v>Profesional Universitario GRADO 1</v>
          </cell>
          <cell r="R28">
            <v>10205</v>
          </cell>
          <cell r="S28" t="str">
            <v>UNIDAD DE LIQUIDACIÓN DE CONVENIOS . .</v>
          </cell>
          <cell r="T28" t="str">
            <v>SABANETA</v>
          </cell>
          <cell r="U28" t="str">
            <v>PF</v>
          </cell>
          <cell r="V28" t="str">
            <v>Profesional</v>
          </cell>
          <cell r="W28" t="str">
            <v>Contador Publico</v>
          </cell>
          <cell r="X28">
            <v>23238</v>
          </cell>
        </row>
        <row r="29">
          <cell r="A29">
            <v>43110150</v>
          </cell>
          <cell r="B29" t="str">
            <v>CC</v>
          </cell>
          <cell r="C29" t="str">
            <v>Sanchez   Martha Luz</v>
          </cell>
          <cell r="D29">
            <v>3002453222</v>
          </cell>
          <cell r="E29">
            <v>3002453222</v>
          </cell>
          <cell r="F29" t="str">
            <v>msanchez@esu.com.co</v>
          </cell>
          <cell r="G29" t="str">
            <v>Cll 25 #65E-24</v>
          </cell>
          <cell r="H29" t="str">
            <v>F</v>
          </cell>
          <cell r="I29">
            <v>6207981</v>
          </cell>
          <cell r="J29">
            <v>4965150</v>
          </cell>
          <cell r="L29">
            <v>39892</v>
          </cell>
          <cell r="M29">
            <v>40630</v>
          </cell>
          <cell r="N29">
            <v>32</v>
          </cell>
          <cell r="O29" t="str">
            <v>Subgerencia Comercial Y De Mercadeo</v>
          </cell>
          <cell r="P29">
            <v>304</v>
          </cell>
          <cell r="Q29" t="str">
            <v>Profesional Universitario GRADO 1</v>
          </cell>
          <cell r="R29">
            <v>10602</v>
          </cell>
          <cell r="S29" t="str">
            <v>UNIDAD DE MERCADEO Y  VENTAS</v>
          </cell>
          <cell r="T29" t="str">
            <v>Medellin</v>
          </cell>
          <cell r="U29" t="str">
            <v>TE</v>
          </cell>
          <cell r="V29" t="str">
            <v>Tecnólogo</v>
          </cell>
          <cell r="W29" t="str">
            <v>Analisis En Costos Y Presupuestos</v>
          </cell>
          <cell r="X29">
            <v>28983</v>
          </cell>
        </row>
        <row r="30">
          <cell r="A30">
            <v>43182830</v>
          </cell>
          <cell r="B30" t="str">
            <v>CC</v>
          </cell>
          <cell r="C30" t="str">
            <v>Martinez Zuluaga Eliana Cristina</v>
          </cell>
          <cell r="D30">
            <v>3007735320</v>
          </cell>
          <cell r="E30">
            <v>3007735320</v>
          </cell>
          <cell r="F30" t="str">
            <v>emartinez@esu.com.co</v>
          </cell>
          <cell r="G30" t="str">
            <v>Carrera 52D 75AAsur 171 iguazu</v>
          </cell>
          <cell r="H30" t="str">
            <v>F</v>
          </cell>
          <cell r="I30">
            <v>6207981</v>
          </cell>
          <cell r="J30">
            <v>4983540</v>
          </cell>
          <cell r="L30">
            <v>44312</v>
          </cell>
          <cell r="M30">
            <v>44312</v>
          </cell>
          <cell r="N30">
            <v>32</v>
          </cell>
          <cell r="O30" t="str">
            <v>Subgerencia Comercial Y De Mercadeo</v>
          </cell>
          <cell r="P30">
            <v>304</v>
          </cell>
          <cell r="Q30" t="str">
            <v>Profesional Universitario GRADO 1</v>
          </cell>
          <cell r="R30">
            <v>10602</v>
          </cell>
          <cell r="S30" t="str">
            <v>UNIDAD DE MERCADEO Y  VENTAS</v>
          </cell>
          <cell r="T30" t="str">
            <v>Itagui</v>
          </cell>
          <cell r="U30" t="str">
            <v>PF</v>
          </cell>
          <cell r="V30" t="str">
            <v>Profesional</v>
          </cell>
          <cell r="W30" t="str">
            <v>Administrador De Empresas</v>
          </cell>
          <cell r="X30">
            <v>30381</v>
          </cell>
        </row>
        <row r="31">
          <cell r="A31">
            <v>43208877</v>
          </cell>
          <cell r="B31" t="str">
            <v>CC</v>
          </cell>
          <cell r="C31" t="str">
            <v>Ospina Rincon Claudia Patricia</v>
          </cell>
          <cell r="D31">
            <v>5783131</v>
          </cell>
          <cell r="E31">
            <v>3127717073</v>
          </cell>
          <cell r="F31" t="str">
            <v>cospina@esu.com.co</v>
          </cell>
          <cell r="G31" t="str">
            <v>Carrera 81 45 209</v>
          </cell>
          <cell r="H31" t="str">
            <v>F</v>
          </cell>
          <cell r="I31">
            <v>6207981</v>
          </cell>
          <cell r="J31">
            <v>4964490</v>
          </cell>
          <cell r="L31">
            <v>44281</v>
          </cell>
          <cell r="M31">
            <v>44281</v>
          </cell>
          <cell r="N31">
            <v>42</v>
          </cell>
          <cell r="O31" t="str">
            <v>Subgerencia Administrativa Y Financiera</v>
          </cell>
          <cell r="P31">
            <v>304</v>
          </cell>
          <cell r="Q31" t="str">
            <v>Profesional Universitario GRADO 1</v>
          </cell>
          <cell r="R31">
            <v>10404</v>
          </cell>
          <cell r="S31" t="str">
            <v>UNIDAD DE GESTIÓN HUMANA.</v>
          </cell>
          <cell r="T31" t="str">
            <v>Medellin</v>
          </cell>
          <cell r="U31" t="str">
            <v>PF</v>
          </cell>
          <cell r="V31" t="str">
            <v>Especialización</v>
          </cell>
          <cell r="W31" t="str">
            <v>Administración De Gestión Humana</v>
          </cell>
          <cell r="X31">
            <v>29432</v>
          </cell>
        </row>
        <row r="32">
          <cell r="A32">
            <v>43431438</v>
          </cell>
          <cell r="B32" t="str">
            <v>CC</v>
          </cell>
          <cell r="C32" t="str">
            <v xml:space="preserve">Maya Garcia Monica </v>
          </cell>
          <cell r="D32">
            <v>4415702</v>
          </cell>
          <cell r="E32">
            <v>3103875366</v>
          </cell>
          <cell r="F32" t="str">
            <v>mmaya@esu.com.co</v>
          </cell>
          <cell r="G32" t="str">
            <v>Cra  70 No. 74-57 Int. 201</v>
          </cell>
          <cell r="H32" t="str">
            <v>F</v>
          </cell>
          <cell r="I32">
            <v>6961491</v>
          </cell>
          <cell r="J32">
            <v>5991420</v>
          </cell>
          <cell r="L32">
            <v>42194</v>
          </cell>
          <cell r="M32">
            <v>42194</v>
          </cell>
          <cell r="N32">
            <v>38</v>
          </cell>
          <cell r="O32" t="str">
            <v>Auditoria Interna</v>
          </cell>
          <cell r="P32">
            <v>305</v>
          </cell>
          <cell r="Q32" t="str">
            <v>Profesional Universitario Grado 02</v>
          </cell>
          <cell r="R32">
            <v>10300</v>
          </cell>
          <cell r="S32" t="str">
            <v>AUDITORÍA INTERNA</v>
          </cell>
          <cell r="T32" t="str">
            <v>Medellin</v>
          </cell>
          <cell r="U32" t="str">
            <v>PF</v>
          </cell>
          <cell r="V32" t="str">
            <v>Profesional</v>
          </cell>
          <cell r="W32" t="str">
            <v>Abogado</v>
          </cell>
          <cell r="X32">
            <v>23663</v>
          </cell>
        </row>
        <row r="33">
          <cell r="A33">
            <v>43490835</v>
          </cell>
          <cell r="B33" t="str">
            <v>CC</v>
          </cell>
          <cell r="C33" t="str">
            <v>Garro Arias Monica Liliana</v>
          </cell>
          <cell r="D33">
            <v>5739318</v>
          </cell>
          <cell r="E33">
            <v>3023629088</v>
          </cell>
          <cell r="F33" t="str">
            <v>mgarro@esu.com.co</v>
          </cell>
          <cell r="G33" t="str">
            <v>Cll 49 N° 17C - 80 Apto 710</v>
          </cell>
          <cell r="H33" t="str">
            <v>F</v>
          </cell>
          <cell r="I33">
            <v>3250553</v>
          </cell>
          <cell r="J33">
            <v>2599740</v>
          </cell>
          <cell r="L33">
            <v>41849</v>
          </cell>
          <cell r="M33">
            <v>41849</v>
          </cell>
          <cell r="N33">
            <v>43</v>
          </cell>
          <cell r="O33" t="str">
            <v>Subgerencia De Servicios</v>
          </cell>
          <cell r="P33">
            <v>308</v>
          </cell>
          <cell r="Q33" t="str">
            <v>Auxiliar Administrativo Grado 01</v>
          </cell>
          <cell r="R33">
            <v>10504</v>
          </cell>
          <cell r="S33" t="str">
            <v>UNIDAD ESTRATÉGICA DE SERVICIOS LOGÍSTICOS.</v>
          </cell>
          <cell r="T33" t="str">
            <v>Medellin</v>
          </cell>
          <cell r="U33" t="str">
            <v>TE</v>
          </cell>
          <cell r="V33" t="str">
            <v>Bachiller</v>
          </cell>
          <cell r="X33">
            <v>27703</v>
          </cell>
        </row>
        <row r="34">
          <cell r="A34">
            <v>43579372</v>
          </cell>
          <cell r="B34" t="str">
            <v>CC</v>
          </cell>
          <cell r="C34" t="str">
            <v>Gonzalez Rincon Gloria Estella</v>
          </cell>
          <cell r="D34">
            <v>5451388</v>
          </cell>
          <cell r="E34">
            <v>3117694280</v>
          </cell>
          <cell r="F34" t="str">
            <v>ggonzalez@esu.com.co</v>
          </cell>
          <cell r="G34" t="str">
            <v>Calle 32B 79A 03</v>
          </cell>
          <cell r="H34" t="str">
            <v>F</v>
          </cell>
          <cell r="I34">
            <v>3528547</v>
          </cell>
          <cell r="J34">
            <v>2971260</v>
          </cell>
          <cell r="L34">
            <v>44153</v>
          </cell>
          <cell r="M34">
            <v>44153</v>
          </cell>
          <cell r="N34">
            <v>2</v>
          </cell>
          <cell r="O34" t="str">
            <v>Gerencia</v>
          </cell>
          <cell r="P34">
            <v>306</v>
          </cell>
          <cell r="Q34" t="str">
            <v>Tecnico Administrativo Grado 01</v>
          </cell>
          <cell r="R34">
            <v>10100</v>
          </cell>
          <cell r="S34" t="str">
            <v>GERENCIA.</v>
          </cell>
          <cell r="T34" t="str">
            <v>Medellin</v>
          </cell>
          <cell r="U34" t="str">
            <v>TE</v>
          </cell>
          <cell r="V34" t="str">
            <v>Tecnico</v>
          </cell>
          <cell r="W34" t="str">
            <v>Administracion De Empresas</v>
          </cell>
          <cell r="X34">
            <v>26952</v>
          </cell>
        </row>
        <row r="35">
          <cell r="A35">
            <v>43585746</v>
          </cell>
          <cell r="B35" t="str">
            <v>CC</v>
          </cell>
          <cell r="C35" t="str">
            <v>Valencia Aguirre Ana Cecilia</v>
          </cell>
          <cell r="D35">
            <v>3116056776</v>
          </cell>
          <cell r="E35">
            <v>3116056776</v>
          </cell>
          <cell r="F35" t="str">
            <v>avalencia@esu.com.co</v>
          </cell>
          <cell r="G35" t="str">
            <v>Calle 31 Sur 45A 03</v>
          </cell>
          <cell r="H35" t="str">
            <v>F</v>
          </cell>
          <cell r="I35">
            <v>8468509</v>
          </cell>
          <cell r="J35">
            <v>7072860</v>
          </cell>
          <cell r="L35">
            <v>44209</v>
          </cell>
          <cell r="M35">
            <v>44209</v>
          </cell>
          <cell r="N35">
            <v>42</v>
          </cell>
          <cell r="O35" t="str">
            <v>Subgerencia Administrativa Y Financiera</v>
          </cell>
          <cell r="P35">
            <v>309</v>
          </cell>
          <cell r="Q35" t="str">
            <v>Lider De Programa Grado 04</v>
          </cell>
          <cell r="R35">
            <v>10404</v>
          </cell>
          <cell r="S35" t="str">
            <v>UNIDAD DE GESTIÓN HUMANA.</v>
          </cell>
          <cell r="T35" t="str">
            <v>Medellin</v>
          </cell>
          <cell r="U35" t="str">
            <v>PF</v>
          </cell>
          <cell r="V35" t="str">
            <v>Especialización</v>
          </cell>
          <cell r="W35" t="str">
            <v>Administracion De Empresas</v>
          </cell>
          <cell r="X35">
            <v>26805</v>
          </cell>
        </row>
        <row r="36">
          <cell r="A36">
            <v>43606520</v>
          </cell>
          <cell r="B36" t="str">
            <v>CC</v>
          </cell>
          <cell r="C36" t="str">
            <v>Jaramillo Palacio Monica Cecilia</v>
          </cell>
          <cell r="D36">
            <v>3785448</v>
          </cell>
          <cell r="E36">
            <v>3146309464</v>
          </cell>
          <cell r="F36" t="str">
            <v>moniquilla.jaramillo@hotmail.com</v>
          </cell>
          <cell r="G36" t="str">
            <v>CL 75 A B SUR 52 D 71 CA 164</v>
          </cell>
          <cell r="H36" t="str">
            <v>F</v>
          </cell>
          <cell r="I36">
            <v>8468510</v>
          </cell>
          <cell r="J36">
            <v>5806050</v>
          </cell>
          <cell r="L36">
            <v>44810</v>
          </cell>
          <cell r="M36">
            <v>44810</v>
          </cell>
          <cell r="N36">
            <v>43</v>
          </cell>
          <cell r="O36" t="str">
            <v>Subgerencia De Servicios</v>
          </cell>
          <cell r="P36">
            <v>309</v>
          </cell>
          <cell r="Q36" t="str">
            <v>Lider De Programa Grado 04</v>
          </cell>
          <cell r="R36">
            <v>10507</v>
          </cell>
          <cell r="S36" t="str">
            <v>COMPRAS Y CONTRATACIÓN</v>
          </cell>
          <cell r="T36" t="str">
            <v>La estrella</v>
          </cell>
          <cell r="U36" t="str">
            <v>PF</v>
          </cell>
          <cell r="V36" t="str">
            <v>Especialización</v>
          </cell>
          <cell r="W36" t="str">
            <v>Abogado</v>
          </cell>
          <cell r="X36">
            <v>27715</v>
          </cell>
        </row>
        <row r="37">
          <cell r="A37">
            <v>43637451</v>
          </cell>
          <cell r="B37" t="str">
            <v>CC</v>
          </cell>
          <cell r="C37" t="str">
            <v>Ocampo Arboleda Jacqueline</v>
          </cell>
          <cell r="D37">
            <v>2347492</v>
          </cell>
          <cell r="F37" t="str">
            <v>jocampo@esu.com</v>
          </cell>
          <cell r="G37" t="str">
            <v>Calle 74A 73 20 apto 1704</v>
          </cell>
          <cell r="H37" t="str">
            <v>F</v>
          </cell>
          <cell r="I37">
            <v>13007329</v>
          </cell>
          <cell r="J37">
            <v>10900770</v>
          </cell>
          <cell r="L37">
            <v>44123</v>
          </cell>
          <cell r="M37">
            <v>44123</v>
          </cell>
          <cell r="N37">
            <v>32</v>
          </cell>
          <cell r="O37" t="str">
            <v>Subgerencia Comercial Y De Mercadeo</v>
          </cell>
          <cell r="P37">
            <v>312</v>
          </cell>
          <cell r="Q37" t="str">
            <v>Subgerente Comercial Y De Mercadeo 02</v>
          </cell>
          <cell r="R37">
            <v>10600</v>
          </cell>
          <cell r="S37" t="str">
            <v>SUBGERENCIA COMERCIAL Y DE MERCADEO.</v>
          </cell>
          <cell r="T37" t="str">
            <v>Medellin</v>
          </cell>
          <cell r="U37" t="str">
            <v>AD</v>
          </cell>
          <cell r="V37" t="str">
            <v>Especialización</v>
          </cell>
          <cell r="W37" t="str">
            <v>Administracion De Empresas</v>
          </cell>
          <cell r="X37">
            <v>28528</v>
          </cell>
        </row>
        <row r="38">
          <cell r="A38">
            <v>43725616</v>
          </cell>
          <cell r="B38" t="str">
            <v>CC</v>
          </cell>
          <cell r="C38" t="str">
            <v>Zapata Grisales Sandra Lucia</v>
          </cell>
          <cell r="D38">
            <v>5982381</v>
          </cell>
          <cell r="E38">
            <v>3218748822</v>
          </cell>
          <cell r="F38" t="str">
            <v>szapata@esu.com.co</v>
          </cell>
          <cell r="G38" t="str">
            <v>Cra  63 33 60</v>
          </cell>
          <cell r="H38" t="str">
            <v>F</v>
          </cell>
          <cell r="I38">
            <v>8468509</v>
          </cell>
          <cell r="J38">
            <v>7096080</v>
          </cell>
          <cell r="L38">
            <v>40513</v>
          </cell>
          <cell r="M38">
            <v>40513</v>
          </cell>
          <cell r="N38">
            <v>42</v>
          </cell>
          <cell r="O38" t="str">
            <v>Subgerencia Administrativa Y Financiera</v>
          </cell>
          <cell r="P38">
            <v>309</v>
          </cell>
          <cell r="Q38" t="str">
            <v>Lider De Programa Grado 04</v>
          </cell>
          <cell r="R38">
            <v>10402</v>
          </cell>
          <cell r="S38" t="str">
            <v>UNIDAD DE PRESUPUESTO.</v>
          </cell>
          <cell r="T38" t="str">
            <v>Itagui</v>
          </cell>
          <cell r="U38" t="str">
            <v>AD</v>
          </cell>
          <cell r="V38" t="str">
            <v>Especialización</v>
          </cell>
          <cell r="W38" t="str">
            <v>Administrador De Empresas</v>
          </cell>
          <cell r="X38">
            <v>25759</v>
          </cell>
        </row>
        <row r="39">
          <cell r="A39">
            <v>43827766</v>
          </cell>
          <cell r="B39" t="str">
            <v>CC</v>
          </cell>
          <cell r="C39" t="str">
            <v>Arias Chavarria Sandra Auxilio</v>
          </cell>
          <cell r="D39">
            <v>3218304526</v>
          </cell>
          <cell r="E39">
            <v>3218304526</v>
          </cell>
          <cell r="F39" t="str">
            <v>sariasc@esu.com.co</v>
          </cell>
          <cell r="G39" t="str">
            <v>Carrera 40 39sur 14 int 302</v>
          </cell>
          <cell r="H39" t="str">
            <v>F</v>
          </cell>
          <cell r="I39">
            <v>6961491</v>
          </cell>
          <cell r="J39">
            <v>5656710</v>
          </cell>
          <cell r="L39">
            <v>44404</v>
          </cell>
          <cell r="M39">
            <v>44404</v>
          </cell>
          <cell r="N39">
            <v>7</v>
          </cell>
          <cell r="O39" t="str">
            <v>Secretaria General.</v>
          </cell>
          <cell r="P39">
            <v>305</v>
          </cell>
          <cell r="Q39" t="str">
            <v>Profesional Universitario Grado 02</v>
          </cell>
          <cell r="R39">
            <v>10201</v>
          </cell>
          <cell r="S39" t="str">
            <v>UNIDAD DE GESTIÓN JURÍDICA</v>
          </cell>
          <cell r="T39" t="str">
            <v>Envigado</v>
          </cell>
          <cell r="U39" t="str">
            <v>AD</v>
          </cell>
          <cell r="W39" t="str">
            <v>Abogado De Derecho Administrativo</v>
          </cell>
          <cell r="X39">
            <v>26948</v>
          </cell>
        </row>
        <row r="40">
          <cell r="A40">
            <v>43828775</v>
          </cell>
          <cell r="B40" t="str">
            <v>CC</v>
          </cell>
          <cell r="C40" t="str">
            <v>Ardila Cano Carla Patricia</v>
          </cell>
          <cell r="D40">
            <v>5963799</v>
          </cell>
          <cell r="E40">
            <v>3022202018</v>
          </cell>
          <cell r="F40" t="str">
            <v>carlaardila57@gmail.com</v>
          </cell>
          <cell r="G40" t="str">
            <v>Carrera 58 77 50 apto 1107 torre 3</v>
          </cell>
          <cell r="H40" t="str">
            <v>F</v>
          </cell>
          <cell r="I40">
            <v>4211491</v>
          </cell>
          <cell r="J40">
            <v>3526170</v>
          </cell>
          <cell r="L40">
            <v>44438</v>
          </cell>
          <cell r="M40">
            <v>44438</v>
          </cell>
          <cell r="N40">
            <v>42</v>
          </cell>
          <cell r="O40" t="str">
            <v>Subgerencia Administrativa Y Financiera</v>
          </cell>
          <cell r="P40">
            <v>314</v>
          </cell>
          <cell r="Q40" t="str">
            <v>Tecnico Administrativo Grado 02</v>
          </cell>
          <cell r="R40">
            <v>10401</v>
          </cell>
          <cell r="S40" t="str">
            <v>UNIDAD DE CONTABILIDAD Y COSTOS.</v>
          </cell>
          <cell r="T40" t="str">
            <v>Medellin</v>
          </cell>
          <cell r="U40" t="str">
            <v>PF</v>
          </cell>
          <cell r="W40" t="str">
            <v>Contador Publico</v>
          </cell>
          <cell r="X40">
            <v>27374</v>
          </cell>
        </row>
        <row r="41">
          <cell r="A41">
            <v>43833880</v>
          </cell>
          <cell r="B41" t="str">
            <v>CC</v>
          </cell>
          <cell r="C41" t="str">
            <v>Alvarez Ruiz Ana Cristina</v>
          </cell>
          <cell r="D41">
            <v>5776621</v>
          </cell>
          <cell r="E41">
            <v>3178021664</v>
          </cell>
          <cell r="F41" t="str">
            <v>acristina1006@yahoo.es</v>
          </cell>
          <cell r="G41" t="str">
            <v>CR 67 52 SUR 72 BL 3 AP 1208 porton de la hacienda</v>
          </cell>
          <cell r="H41" t="str">
            <v>F</v>
          </cell>
          <cell r="I41">
            <v>6207981</v>
          </cell>
          <cell r="J41">
            <v>4420830</v>
          </cell>
          <cell r="L41">
            <v>44777</v>
          </cell>
          <cell r="M41">
            <v>44777</v>
          </cell>
          <cell r="N41">
            <v>43</v>
          </cell>
          <cell r="O41" t="str">
            <v>Subgerencia De Servicios</v>
          </cell>
          <cell r="P41">
            <v>304</v>
          </cell>
          <cell r="Q41" t="str">
            <v>Profesional Universitario GRADO 1</v>
          </cell>
          <cell r="R41">
            <v>10507</v>
          </cell>
          <cell r="S41" t="str">
            <v>COMPRAS Y CONTRATACIÓN</v>
          </cell>
          <cell r="T41" t="str">
            <v>Medellin</v>
          </cell>
          <cell r="U41" t="str">
            <v>PF</v>
          </cell>
          <cell r="V41" t="str">
            <v>Profesional</v>
          </cell>
          <cell r="W41" t="str">
            <v>Contador Publico</v>
          </cell>
          <cell r="X41">
            <v>28030</v>
          </cell>
        </row>
        <row r="42">
          <cell r="A42">
            <v>43839740</v>
          </cell>
          <cell r="B42" t="str">
            <v>CC</v>
          </cell>
          <cell r="C42" t="str">
            <v>Moncada Henao Luz Angela</v>
          </cell>
          <cell r="D42">
            <v>5670420</v>
          </cell>
          <cell r="E42">
            <v>3136950702</v>
          </cell>
          <cell r="F42" t="str">
            <v>lmoncada@esu.com.co</v>
          </cell>
          <cell r="G42" t="str">
            <v>Cll 100 Sur  44-273</v>
          </cell>
          <cell r="H42" t="str">
            <v>F</v>
          </cell>
          <cell r="I42">
            <v>6207981</v>
          </cell>
          <cell r="J42">
            <v>4734060</v>
          </cell>
          <cell r="L42">
            <v>42917</v>
          </cell>
          <cell r="M42">
            <v>42917</v>
          </cell>
          <cell r="N42">
            <v>42</v>
          </cell>
          <cell r="O42" t="str">
            <v>Subgerencia Administrativa Y Financiera</v>
          </cell>
          <cell r="P42">
            <v>304</v>
          </cell>
          <cell r="Q42" t="str">
            <v>Profesional Universitario GRADO 1</v>
          </cell>
          <cell r="R42">
            <v>10404</v>
          </cell>
          <cell r="S42" t="str">
            <v>UNIDAD DE GESTIÓN HUMANA.</v>
          </cell>
          <cell r="T42" t="str">
            <v>La estrella</v>
          </cell>
          <cell r="U42" t="str">
            <v>PF</v>
          </cell>
          <cell r="V42" t="str">
            <v>Profesional</v>
          </cell>
          <cell r="W42" t="str">
            <v>Ingeniero Industral Higiene Y Seguridad</v>
          </cell>
          <cell r="X42">
            <v>28558</v>
          </cell>
        </row>
        <row r="43">
          <cell r="A43">
            <v>43841526</v>
          </cell>
          <cell r="B43" t="str">
            <v>CC</v>
          </cell>
          <cell r="C43" t="str">
            <v>Lotero Restrepo Diana Alejandra</v>
          </cell>
          <cell r="D43">
            <v>2944252</v>
          </cell>
          <cell r="E43">
            <v>3127883924</v>
          </cell>
          <cell r="F43" t="str">
            <v>dianlore78@yahoo.com.ar</v>
          </cell>
          <cell r="G43" t="str">
            <v>CARRERA 49 N 52 170 Oficina 1302</v>
          </cell>
          <cell r="H43" t="str">
            <v>F</v>
          </cell>
          <cell r="I43">
            <v>10742884</v>
          </cell>
          <cell r="J43">
            <v>4115790</v>
          </cell>
          <cell r="L43">
            <v>44987</v>
          </cell>
          <cell r="M43">
            <v>44987</v>
          </cell>
          <cell r="N43">
            <v>2</v>
          </cell>
          <cell r="O43" t="str">
            <v>Gerencia</v>
          </cell>
          <cell r="P43">
            <v>200</v>
          </cell>
          <cell r="Q43" t="str">
            <v>Asesor</v>
          </cell>
          <cell r="R43">
            <v>10100</v>
          </cell>
          <cell r="S43" t="str">
            <v>GERENCIA.</v>
          </cell>
          <cell r="T43" t="str">
            <v>Medellin</v>
          </cell>
          <cell r="U43" t="str">
            <v>PF</v>
          </cell>
          <cell r="V43" t="str">
            <v>Magister</v>
          </cell>
          <cell r="W43" t="str">
            <v>Abogado</v>
          </cell>
          <cell r="X43">
            <v>28674</v>
          </cell>
        </row>
        <row r="44">
          <cell r="A44">
            <v>43905238</v>
          </cell>
          <cell r="B44" t="str">
            <v>CC</v>
          </cell>
          <cell r="C44" t="str">
            <v>Correa Taborda Yojhana Andrea</v>
          </cell>
          <cell r="D44">
            <v>3207914487</v>
          </cell>
          <cell r="E44">
            <v>3207914487</v>
          </cell>
          <cell r="F44" t="str">
            <v>yojhanacorrea@gmail.com</v>
          </cell>
          <cell r="G44" t="str">
            <v>Calle 99 a 74 59</v>
          </cell>
          <cell r="H44" t="str">
            <v>F</v>
          </cell>
          <cell r="I44">
            <v>870000</v>
          </cell>
          <cell r="J44">
            <v>413760</v>
          </cell>
          <cell r="L44">
            <v>44636</v>
          </cell>
          <cell r="M44">
            <v>44636</v>
          </cell>
          <cell r="N44">
            <v>42</v>
          </cell>
          <cell r="O44" t="str">
            <v>Subgerencia Administrativa Y Financiera</v>
          </cell>
          <cell r="P44">
            <v>309</v>
          </cell>
          <cell r="Q44" t="str">
            <v>Aprendiz</v>
          </cell>
          <cell r="R44">
            <v>10401</v>
          </cell>
          <cell r="S44" t="str">
            <v>UNIDAD DE CONTABILIDAD Y COSTOS.</v>
          </cell>
          <cell r="T44" t="str">
            <v>Medellin</v>
          </cell>
          <cell r="U44" t="str">
            <v>AP</v>
          </cell>
          <cell r="V44" t="str">
            <v>Bachiller</v>
          </cell>
          <cell r="W44" t="str">
            <v>Auxiliar Contable</v>
          </cell>
          <cell r="X44">
            <v>29896</v>
          </cell>
        </row>
        <row r="45">
          <cell r="A45">
            <v>43977189</v>
          </cell>
          <cell r="B45" t="str">
            <v>CC</v>
          </cell>
          <cell r="C45" t="str">
            <v>Velez Ocampo Juanita</v>
          </cell>
          <cell r="D45">
            <v>3215874509</v>
          </cell>
          <cell r="E45">
            <v>3215874509</v>
          </cell>
          <cell r="F45" t="str">
            <v>velez.ocampo@hotmail.com</v>
          </cell>
          <cell r="G45" t="str">
            <v>Calle 49 20 38 int 501</v>
          </cell>
          <cell r="H45" t="str">
            <v>F</v>
          </cell>
          <cell r="I45">
            <v>7715000</v>
          </cell>
          <cell r="J45">
            <v>5218500</v>
          </cell>
          <cell r="L45">
            <v>44816</v>
          </cell>
          <cell r="M45">
            <v>44816</v>
          </cell>
          <cell r="N45">
            <v>7</v>
          </cell>
          <cell r="O45" t="str">
            <v>Secretaria General.</v>
          </cell>
          <cell r="P45">
            <v>317</v>
          </cell>
          <cell r="Q45" t="str">
            <v>Profesional Especializado Grado 03</v>
          </cell>
          <cell r="R45">
            <v>10201</v>
          </cell>
          <cell r="S45" t="str">
            <v>UNIDAD DE GESTIÓN JURÍDICA</v>
          </cell>
          <cell r="T45" t="str">
            <v>Medellin</v>
          </cell>
          <cell r="U45" t="str">
            <v>PF</v>
          </cell>
          <cell r="V45" t="str">
            <v>Especialización</v>
          </cell>
          <cell r="W45" t="str">
            <v>Abogado</v>
          </cell>
          <cell r="X45">
            <v>30918</v>
          </cell>
        </row>
        <row r="46">
          <cell r="A46">
            <v>43996941</v>
          </cell>
          <cell r="B46" t="str">
            <v>CC</v>
          </cell>
          <cell r="C46" t="str">
            <v>Mesa Londoño Luisa Fernanda</v>
          </cell>
          <cell r="D46">
            <v>3879779</v>
          </cell>
          <cell r="E46">
            <v>3207844122</v>
          </cell>
          <cell r="F46" t="str">
            <v>lmesa@esu.com.co</v>
          </cell>
          <cell r="G46" t="str">
            <v>Cra 51 N. 88 A 41 Apto 201</v>
          </cell>
          <cell r="H46" t="str">
            <v>F</v>
          </cell>
          <cell r="I46">
            <v>6207981</v>
          </cell>
          <cell r="J46">
            <v>5200770</v>
          </cell>
          <cell r="L46">
            <v>40899</v>
          </cell>
          <cell r="M46">
            <v>40899</v>
          </cell>
          <cell r="N46">
            <v>42</v>
          </cell>
          <cell r="O46" t="str">
            <v>Subgerencia Administrativa Y Financiera</v>
          </cell>
          <cell r="P46">
            <v>304</v>
          </cell>
          <cell r="Q46" t="str">
            <v>Profesional Universitario GRADO 1</v>
          </cell>
          <cell r="R46">
            <v>10401</v>
          </cell>
          <cell r="S46" t="str">
            <v>UNIDAD DE CONTABILIDAD Y COSTOS.</v>
          </cell>
          <cell r="T46" t="str">
            <v>Medellin</v>
          </cell>
          <cell r="U46" t="str">
            <v>PF</v>
          </cell>
          <cell r="V46" t="str">
            <v>Profesional</v>
          </cell>
          <cell r="W46" t="str">
            <v>Contador Publico</v>
          </cell>
          <cell r="X46">
            <v>30896</v>
          </cell>
        </row>
        <row r="47">
          <cell r="A47">
            <v>50859411</v>
          </cell>
          <cell r="B47" t="str">
            <v>CC</v>
          </cell>
          <cell r="C47" t="str">
            <v>Verbel Peña Marelbi</v>
          </cell>
          <cell r="E47">
            <v>3015171596</v>
          </cell>
          <cell r="F47" t="str">
            <v>mverbel@esu.com.co</v>
          </cell>
          <cell r="G47" t="str">
            <v>Calle 49A 86 17</v>
          </cell>
          <cell r="H47" t="str">
            <v>F</v>
          </cell>
          <cell r="I47">
            <v>13007329</v>
          </cell>
          <cell r="J47">
            <v>10858110</v>
          </cell>
          <cell r="L47">
            <v>44127</v>
          </cell>
          <cell r="M47">
            <v>44127</v>
          </cell>
          <cell r="N47">
            <v>42</v>
          </cell>
          <cell r="O47" t="str">
            <v>Subgerencia Administrativa Y Financiera</v>
          </cell>
          <cell r="P47">
            <v>311</v>
          </cell>
          <cell r="Q47" t="str">
            <v>Subgerente Administrativa Y Financiera</v>
          </cell>
          <cell r="R47">
            <v>10400</v>
          </cell>
          <cell r="S47" t="str">
            <v>DIRECCION ADTIVA Y FINANCIERA</v>
          </cell>
          <cell r="T47" t="str">
            <v>Medellin</v>
          </cell>
          <cell r="U47" t="str">
            <v>AD</v>
          </cell>
          <cell r="V47" t="str">
            <v>Especialización</v>
          </cell>
          <cell r="W47" t="str">
            <v>Contador Publico</v>
          </cell>
          <cell r="X47">
            <v>24661</v>
          </cell>
        </row>
        <row r="48">
          <cell r="A48">
            <v>70142702</v>
          </cell>
          <cell r="B48" t="str">
            <v>CC</v>
          </cell>
          <cell r="C48" t="str">
            <v>Londoño Pulgarin Jannier Adrian</v>
          </cell>
          <cell r="D48">
            <v>4070461</v>
          </cell>
          <cell r="E48">
            <v>3214537426</v>
          </cell>
          <cell r="F48" t="str">
            <v>janierlon@hotmail.com</v>
          </cell>
          <cell r="G48" t="str">
            <v>Corregimiento el Hatillo</v>
          </cell>
          <cell r="H48" t="str">
            <v>M</v>
          </cell>
          <cell r="I48">
            <v>6207981</v>
          </cell>
          <cell r="J48">
            <v>1773720</v>
          </cell>
          <cell r="L48">
            <v>45008</v>
          </cell>
          <cell r="M48">
            <v>45008</v>
          </cell>
          <cell r="N48">
            <v>43</v>
          </cell>
          <cell r="O48" t="str">
            <v>Subgerencia De Servicios</v>
          </cell>
          <cell r="P48">
            <v>304</v>
          </cell>
          <cell r="Q48" t="str">
            <v>Profesional Universitario GRADO 1</v>
          </cell>
          <cell r="R48">
            <v>10501</v>
          </cell>
          <cell r="S48" t="str">
            <v>UNIDAD ESTRATÉGICA DE SERVICIOS EN SEGURIDAD-VIGILANCIA.</v>
          </cell>
          <cell r="T48" t="str">
            <v>BARBOSA</v>
          </cell>
          <cell r="U48" t="str">
            <v>PF</v>
          </cell>
          <cell r="V48" t="str">
            <v>Profesional</v>
          </cell>
          <cell r="W48" t="str">
            <v>Abogado</v>
          </cell>
          <cell r="X48">
            <v>30995</v>
          </cell>
        </row>
        <row r="49">
          <cell r="A49">
            <v>70434146</v>
          </cell>
          <cell r="B49" t="str">
            <v>CC</v>
          </cell>
          <cell r="C49" t="str">
            <v>Cifuentes Herron Hector Edgar</v>
          </cell>
          <cell r="D49">
            <v>3116580501</v>
          </cell>
          <cell r="E49">
            <v>3116580501</v>
          </cell>
          <cell r="F49" t="str">
            <v>hcifuentes@esu.com.co</v>
          </cell>
          <cell r="G49" t="str">
            <v>Carrera 67 72 100</v>
          </cell>
          <cell r="H49" t="str">
            <v>M</v>
          </cell>
          <cell r="I49">
            <v>6207981</v>
          </cell>
          <cell r="J49">
            <v>4940940</v>
          </cell>
          <cell r="L49">
            <v>44209</v>
          </cell>
          <cell r="M49">
            <v>44209</v>
          </cell>
          <cell r="N49">
            <v>43</v>
          </cell>
          <cell r="O49" t="str">
            <v>Subgerencia De Servicios</v>
          </cell>
          <cell r="P49">
            <v>304</v>
          </cell>
          <cell r="Q49" t="str">
            <v>Profesional Universitario GRADO 1</v>
          </cell>
          <cell r="R49">
            <v>10507</v>
          </cell>
          <cell r="S49" t="str">
            <v>COMPRAS Y CONTRATACIÓN</v>
          </cell>
          <cell r="T49" t="str">
            <v>Bello</v>
          </cell>
          <cell r="U49" t="str">
            <v>PF</v>
          </cell>
          <cell r="V49" t="str">
            <v>Profesional</v>
          </cell>
          <cell r="W49" t="str">
            <v>Ingeniero Electronico</v>
          </cell>
          <cell r="X49">
            <v>27205</v>
          </cell>
        </row>
        <row r="50">
          <cell r="A50">
            <v>70434678</v>
          </cell>
          <cell r="B50" t="str">
            <v>CC</v>
          </cell>
          <cell r="C50" t="str">
            <v>Rivera Cardona Robinson</v>
          </cell>
          <cell r="D50">
            <v>3148973616</v>
          </cell>
          <cell r="E50">
            <v>3148973616</v>
          </cell>
          <cell r="F50" t="str">
            <v>rrivera@esu.com.co</v>
          </cell>
          <cell r="G50" t="str">
            <v>Calle 40 90 08</v>
          </cell>
          <cell r="H50" t="str">
            <v>M</v>
          </cell>
          <cell r="I50">
            <v>8468509</v>
          </cell>
          <cell r="J50">
            <v>6243960</v>
          </cell>
          <cell r="L50">
            <v>44214</v>
          </cell>
          <cell r="M50">
            <v>44214</v>
          </cell>
          <cell r="N50">
            <v>43</v>
          </cell>
          <cell r="O50" t="str">
            <v>Subgerencia De Servicios</v>
          </cell>
          <cell r="P50">
            <v>309</v>
          </cell>
          <cell r="Q50" t="str">
            <v>Lider De Programa Grado 04</v>
          </cell>
          <cell r="R50">
            <v>10504</v>
          </cell>
          <cell r="S50" t="str">
            <v>UNIDAD ESTRATÉGICA DE SERVICIOS LOGÍSTICOS.</v>
          </cell>
          <cell r="T50" t="str">
            <v>Medellin</v>
          </cell>
          <cell r="U50" t="str">
            <v>PF</v>
          </cell>
          <cell r="V50" t="str">
            <v>Profesional</v>
          </cell>
          <cell r="W50" t="str">
            <v>Ing. En Sistemas Y Telecomunicaciones</v>
          </cell>
          <cell r="X50">
            <v>28555</v>
          </cell>
        </row>
        <row r="51">
          <cell r="A51">
            <v>71174368</v>
          </cell>
          <cell r="B51" t="str">
            <v>CC</v>
          </cell>
          <cell r="C51" t="str">
            <v>Pino Pulgarin Wilson Andres</v>
          </cell>
          <cell r="D51">
            <v>3113379607</v>
          </cell>
          <cell r="E51">
            <v>3113379607</v>
          </cell>
          <cell r="F51" t="str">
            <v>wilanpi@gmail.com</v>
          </cell>
          <cell r="G51" t="str">
            <v>Calle 51 Nro 47  57 apto 502</v>
          </cell>
          <cell r="H51" t="str">
            <v>M</v>
          </cell>
          <cell r="I51">
            <v>3528547</v>
          </cell>
          <cell r="J51">
            <v>3115290</v>
          </cell>
          <cell r="L51">
            <v>44470</v>
          </cell>
          <cell r="M51">
            <v>44470</v>
          </cell>
          <cell r="N51">
            <v>43</v>
          </cell>
          <cell r="O51" t="str">
            <v>Subgerencia De Servicios</v>
          </cell>
          <cell r="P51">
            <v>306</v>
          </cell>
          <cell r="Q51" t="str">
            <v>Tecnico Administrativo Grado 01</v>
          </cell>
          <cell r="R51">
            <v>10501</v>
          </cell>
          <cell r="S51" t="str">
            <v>UNIDAD ESTRATÉGICA DE SERVICIOS EN SEGURIDAD-VIGILANCIA.</v>
          </cell>
          <cell r="T51" t="str">
            <v>Bello</v>
          </cell>
          <cell r="U51" t="str">
            <v>TE</v>
          </cell>
          <cell r="V51" t="str">
            <v>Tecnico</v>
          </cell>
          <cell r="W51" t="str">
            <v>Tecnica En Gestion Admtiva Y Financiera</v>
          </cell>
          <cell r="X51">
            <v>29044</v>
          </cell>
        </row>
        <row r="52">
          <cell r="A52">
            <v>71335585</v>
          </cell>
          <cell r="B52" t="str">
            <v>CC</v>
          </cell>
          <cell r="C52" t="str">
            <v>Mejia Bedoya Ramiro Andres</v>
          </cell>
          <cell r="D52">
            <v>2202696</v>
          </cell>
          <cell r="E52">
            <v>3017857378</v>
          </cell>
          <cell r="F52" t="str">
            <v>rmejia@esu.com.co</v>
          </cell>
          <cell r="G52" t="str">
            <v>Cll 48 # 32-38</v>
          </cell>
          <cell r="H52" t="str">
            <v>M</v>
          </cell>
          <cell r="I52">
            <v>7715000</v>
          </cell>
          <cell r="J52">
            <v>6399360</v>
          </cell>
          <cell r="L52">
            <v>43776</v>
          </cell>
          <cell r="M52">
            <v>43776</v>
          </cell>
          <cell r="N52">
            <v>7</v>
          </cell>
          <cell r="O52" t="str">
            <v>Secretaria General.</v>
          </cell>
          <cell r="P52">
            <v>317</v>
          </cell>
          <cell r="Q52" t="str">
            <v>Profesional Especializado Grado 03</v>
          </cell>
          <cell r="R52">
            <v>10201</v>
          </cell>
          <cell r="S52" t="str">
            <v>UNIDAD DE GESTIÓN JURÍDICA</v>
          </cell>
          <cell r="T52" t="str">
            <v>Medellin</v>
          </cell>
          <cell r="U52" t="str">
            <v>PF</v>
          </cell>
          <cell r="V52" t="str">
            <v>Profesional</v>
          </cell>
          <cell r="W52" t="str">
            <v>Abogado</v>
          </cell>
          <cell r="X52">
            <v>28781</v>
          </cell>
        </row>
        <row r="53">
          <cell r="A53">
            <v>71338992</v>
          </cell>
          <cell r="B53" t="str">
            <v>CC</v>
          </cell>
          <cell r="C53" t="str">
            <v>Gil Espinal Franklin Esteban</v>
          </cell>
          <cell r="F53" t="str">
            <v>fgil@esu.com.co</v>
          </cell>
          <cell r="G53" t="str">
            <v>Carrera 48 20 114</v>
          </cell>
          <cell r="H53" t="str">
            <v>M</v>
          </cell>
          <cell r="I53">
            <v>6961491</v>
          </cell>
          <cell r="J53">
            <v>5570100</v>
          </cell>
          <cell r="L53">
            <v>44272</v>
          </cell>
          <cell r="M53">
            <v>44272</v>
          </cell>
          <cell r="N53">
            <v>32</v>
          </cell>
          <cell r="O53" t="str">
            <v>Subgerencia Comercial Y De Mercadeo</v>
          </cell>
          <cell r="P53">
            <v>305</v>
          </cell>
          <cell r="Q53" t="str">
            <v>Profesional Universitario Grado 02</v>
          </cell>
          <cell r="R53">
            <v>10604</v>
          </cell>
          <cell r="S53" t="str">
            <v>UNIDAD DE INVESTIGACION E INNOVACIÓN</v>
          </cell>
          <cell r="T53" t="str">
            <v>Medellin</v>
          </cell>
          <cell r="U53" t="str">
            <v>AD</v>
          </cell>
          <cell r="V53" t="str">
            <v>Profesional</v>
          </cell>
          <cell r="X53">
            <v>28884</v>
          </cell>
        </row>
        <row r="54">
          <cell r="A54">
            <v>71599182</v>
          </cell>
          <cell r="B54" t="str">
            <v>CC</v>
          </cell>
          <cell r="C54" t="str">
            <v>Velasquez Sanchez Manuel Benicio</v>
          </cell>
          <cell r="D54">
            <v>2948788</v>
          </cell>
          <cell r="E54">
            <v>3004432277</v>
          </cell>
          <cell r="F54" t="str">
            <v>mvelasquez@esu.com.co</v>
          </cell>
          <cell r="G54" t="str">
            <v>Cll 5 Sur 50Ee - 39</v>
          </cell>
          <cell r="H54" t="str">
            <v>M</v>
          </cell>
          <cell r="I54">
            <v>2734519</v>
          </cell>
          <cell r="J54">
            <v>3438000</v>
          </cell>
          <cell r="L54">
            <v>36255</v>
          </cell>
          <cell r="M54">
            <v>40582</v>
          </cell>
          <cell r="N54">
            <v>2</v>
          </cell>
          <cell r="O54" t="str">
            <v>Gerencia</v>
          </cell>
          <cell r="P54">
            <v>106</v>
          </cell>
          <cell r="Q54" t="str">
            <v>Conductor</v>
          </cell>
          <cell r="R54">
            <v>10100</v>
          </cell>
          <cell r="S54" t="str">
            <v>GERENCIA.</v>
          </cell>
          <cell r="T54" t="str">
            <v>Medellin</v>
          </cell>
          <cell r="U54" t="str">
            <v>TE</v>
          </cell>
          <cell r="V54" t="str">
            <v>Bachiller</v>
          </cell>
          <cell r="W54" t="str">
            <v>Conductor Automoviles</v>
          </cell>
          <cell r="X54">
            <v>21923</v>
          </cell>
        </row>
        <row r="55">
          <cell r="A55">
            <v>71769292</v>
          </cell>
          <cell r="B55" t="str">
            <v>CC</v>
          </cell>
          <cell r="C55" t="str">
            <v>Hoyos Murillo Juan Carlos</v>
          </cell>
          <cell r="D55">
            <v>3118486670</v>
          </cell>
          <cell r="E55">
            <v>3118486670</v>
          </cell>
          <cell r="F55" t="str">
            <v>juanhoyosmurillo@gmail.com</v>
          </cell>
          <cell r="G55" t="str">
            <v>Calle 84 No 58 40</v>
          </cell>
          <cell r="H55" t="str">
            <v>M</v>
          </cell>
          <cell r="I55">
            <v>6207981</v>
          </cell>
          <cell r="J55">
            <v>1839390</v>
          </cell>
          <cell r="L55">
            <v>45006</v>
          </cell>
          <cell r="M55">
            <v>45006</v>
          </cell>
          <cell r="N55">
            <v>12</v>
          </cell>
          <cell r="O55" t="str">
            <v>Oficina Estrategica</v>
          </cell>
          <cell r="P55">
            <v>304</v>
          </cell>
          <cell r="Q55" t="str">
            <v>Profesional Universitario GRADO 1</v>
          </cell>
          <cell r="R55">
            <v>10101</v>
          </cell>
          <cell r="S55" t="str">
            <v>OFICINA ESTRATÉGICA</v>
          </cell>
          <cell r="T55" t="str">
            <v>Itagui</v>
          </cell>
          <cell r="U55" t="str">
            <v>PF</v>
          </cell>
          <cell r="V55" t="str">
            <v>Especialización</v>
          </cell>
          <cell r="W55" t="str">
            <v>INGENIERO DE SISTEMAS</v>
          </cell>
          <cell r="X55">
            <v>28277</v>
          </cell>
        </row>
        <row r="56">
          <cell r="A56">
            <v>71791687</v>
          </cell>
          <cell r="B56" t="str">
            <v>CC</v>
          </cell>
          <cell r="C56" t="str">
            <v>Muñoz Aristizabal Edwin</v>
          </cell>
          <cell r="E56">
            <v>3005309347</v>
          </cell>
          <cell r="F56" t="str">
            <v>emunoz@esu.com.co</v>
          </cell>
          <cell r="G56" t="str">
            <v>Calle 34 Sur 47 31</v>
          </cell>
          <cell r="H56" t="str">
            <v>M</v>
          </cell>
          <cell r="I56">
            <v>26042946</v>
          </cell>
          <cell r="J56">
            <v>21570840</v>
          </cell>
          <cell r="L56">
            <v>44112</v>
          </cell>
          <cell r="M56">
            <v>44112</v>
          </cell>
          <cell r="N56">
            <v>2</v>
          </cell>
          <cell r="O56" t="str">
            <v>Gerencia</v>
          </cell>
          <cell r="P56">
            <v>101</v>
          </cell>
          <cell r="Q56" t="str">
            <v>Gerente</v>
          </cell>
          <cell r="R56">
            <v>10100</v>
          </cell>
          <cell r="S56" t="str">
            <v>GERENCIA.</v>
          </cell>
          <cell r="T56" t="str">
            <v>Medellin</v>
          </cell>
          <cell r="U56" t="str">
            <v>AD</v>
          </cell>
          <cell r="V56" t="str">
            <v>Especialización</v>
          </cell>
          <cell r="W56" t="str">
            <v>INGENIERO DE SISTEMAS</v>
          </cell>
          <cell r="X56">
            <v>29043</v>
          </cell>
        </row>
        <row r="57">
          <cell r="A57">
            <v>71825547</v>
          </cell>
          <cell r="B57" t="str">
            <v>CC</v>
          </cell>
          <cell r="C57" t="str">
            <v>Zapata Tapias Jesus Emilio</v>
          </cell>
          <cell r="D57">
            <v>3137315748</v>
          </cell>
          <cell r="F57" t="str">
            <v>emiliozapata50@gmail.com</v>
          </cell>
          <cell r="G57" t="str">
            <v>CL 1 A 54 24 BRR CRISTO REY</v>
          </cell>
          <cell r="H57" t="str">
            <v>M</v>
          </cell>
          <cell r="I57">
            <v>6207981</v>
          </cell>
          <cell r="J57">
            <v>4226850</v>
          </cell>
          <cell r="L57">
            <v>44816</v>
          </cell>
          <cell r="M57">
            <v>44816</v>
          </cell>
          <cell r="N57">
            <v>7</v>
          </cell>
          <cell r="O57" t="str">
            <v>Secretaria General.</v>
          </cell>
          <cell r="P57">
            <v>304</v>
          </cell>
          <cell r="Q57" t="str">
            <v>Profesional Universitario GRADO 1</v>
          </cell>
          <cell r="R57">
            <v>10201</v>
          </cell>
          <cell r="S57" t="str">
            <v>UNIDAD DE GESTIÓN JURÍDICA</v>
          </cell>
          <cell r="T57" t="str">
            <v>Medellin</v>
          </cell>
          <cell r="U57" t="str">
            <v>PF</v>
          </cell>
          <cell r="V57" t="str">
            <v>Especialización</v>
          </cell>
          <cell r="W57" t="str">
            <v>Abogado</v>
          </cell>
          <cell r="X57">
            <v>25055</v>
          </cell>
        </row>
        <row r="58">
          <cell r="A58">
            <v>98500577</v>
          </cell>
          <cell r="B58" t="str">
            <v>CC</v>
          </cell>
          <cell r="C58" t="str">
            <v>Vasquez Arboleda Pablo Arturo</v>
          </cell>
          <cell r="D58">
            <v>4656801</v>
          </cell>
          <cell r="E58">
            <v>3127376719</v>
          </cell>
          <cell r="F58" t="str">
            <v>vaspablito@yahoo.es</v>
          </cell>
          <cell r="G58" t="str">
            <v>Calle 74 72 a 44 apto 703</v>
          </cell>
          <cell r="H58" t="str">
            <v>M</v>
          </cell>
          <cell r="I58">
            <v>6961490</v>
          </cell>
          <cell r="J58">
            <v>4717290</v>
          </cell>
          <cell r="L58">
            <v>44820</v>
          </cell>
          <cell r="M58">
            <v>44820</v>
          </cell>
          <cell r="N58">
            <v>43</v>
          </cell>
          <cell r="O58" t="str">
            <v>Subgerencia De Servicios</v>
          </cell>
          <cell r="P58">
            <v>305</v>
          </cell>
          <cell r="Q58" t="str">
            <v>Profesional Universitario Grado 02</v>
          </cell>
          <cell r="R58">
            <v>10504</v>
          </cell>
          <cell r="S58" t="str">
            <v>UNIDAD ESTRATÉGICA DE SERVICIOS LOGÍSTICOS.</v>
          </cell>
          <cell r="T58" t="str">
            <v>Medellin</v>
          </cell>
          <cell r="U58" t="str">
            <v>PF</v>
          </cell>
          <cell r="V58" t="str">
            <v>Especialización</v>
          </cell>
          <cell r="W58" t="str">
            <v>Profesional áreas Administrativas</v>
          </cell>
          <cell r="X58">
            <v>23584</v>
          </cell>
        </row>
        <row r="59">
          <cell r="A59">
            <v>98625004</v>
          </cell>
          <cell r="B59" t="str">
            <v>CC</v>
          </cell>
          <cell r="C59" t="str">
            <v>Montoya Sanchez Jorge Albeiro</v>
          </cell>
          <cell r="D59">
            <v>3776407</v>
          </cell>
          <cell r="E59">
            <v>3195631183</v>
          </cell>
          <cell r="F59" t="str">
            <v>jmontoya@esu.com.co</v>
          </cell>
          <cell r="G59" t="str">
            <v>Cll 66 # 44 B 42</v>
          </cell>
          <cell r="H59" t="str">
            <v>M</v>
          </cell>
          <cell r="I59">
            <v>6961491</v>
          </cell>
          <cell r="J59">
            <v>5872200</v>
          </cell>
          <cell r="L59">
            <v>42682</v>
          </cell>
          <cell r="M59">
            <v>42682</v>
          </cell>
          <cell r="N59">
            <v>32</v>
          </cell>
          <cell r="O59" t="str">
            <v>Subgerencia Comercial Y De Mercadeo</v>
          </cell>
          <cell r="P59">
            <v>305</v>
          </cell>
          <cell r="Q59" t="str">
            <v>Profesional Universitario Grado 02</v>
          </cell>
          <cell r="R59">
            <v>10602</v>
          </cell>
          <cell r="S59" t="str">
            <v>UNIDAD DE MERCADEO Y  VENTAS</v>
          </cell>
          <cell r="T59" t="str">
            <v>Itagui</v>
          </cell>
          <cell r="U59" t="str">
            <v>PF</v>
          </cell>
          <cell r="V59" t="str">
            <v>Profesional</v>
          </cell>
          <cell r="W59" t="str">
            <v>Ingeniero Electronico</v>
          </cell>
          <cell r="X59">
            <v>27689</v>
          </cell>
        </row>
        <row r="60">
          <cell r="A60">
            <v>98700084</v>
          </cell>
          <cell r="B60" t="str">
            <v>CC</v>
          </cell>
          <cell r="C60" t="str">
            <v>Montes Santana Marlon Yesid</v>
          </cell>
          <cell r="D60">
            <v>3013606036</v>
          </cell>
          <cell r="E60">
            <v>3013606036</v>
          </cell>
          <cell r="F60" t="str">
            <v>mmontes@esu.com.co</v>
          </cell>
          <cell r="G60" t="str">
            <v>Calle 70 58 133 C1520 villaverde</v>
          </cell>
          <cell r="H60" t="str">
            <v>M</v>
          </cell>
          <cell r="I60">
            <v>6207981</v>
          </cell>
          <cell r="J60">
            <v>4764030</v>
          </cell>
          <cell r="L60">
            <v>44335</v>
          </cell>
          <cell r="M60">
            <v>44335</v>
          </cell>
          <cell r="N60">
            <v>12</v>
          </cell>
          <cell r="O60" t="str">
            <v>Oficina Estrategica</v>
          </cell>
          <cell r="P60">
            <v>304</v>
          </cell>
          <cell r="Q60" t="str">
            <v>Profesional Universitario GRADO 1</v>
          </cell>
          <cell r="R60">
            <v>10702</v>
          </cell>
          <cell r="S60" t="str">
            <v>COMUNICACIONES.</v>
          </cell>
          <cell r="T60" t="str">
            <v>Medellin</v>
          </cell>
          <cell r="U60" t="str">
            <v>PF</v>
          </cell>
          <cell r="V60" t="str">
            <v>Especialización</v>
          </cell>
          <cell r="W60" t="str">
            <v>Especialista Relaciones Publica</v>
          </cell>
          <cell r="X60">
            <v>30275</v>
          </cell>
        </row>
        <row r="61">
          <cell r="A61">
            <v>98773539</v>
          </cell>
          <cell r="B61" t="str">
            <v>CC</v>
          </cell>
          <cell r="C61" t="str">
            <v>Roldan Arenas Julio Cesar</v>
          </cell>
          <cell r="D61">
            <v>4336112</v>
          </cell>
          <cell r="E61">
            <v>3245558826</v>
          </cell>
          <cell r="F61" t="str">
            <v>jucerol0008@outlook.com</v>
          </cell>
          <cell r="G61" t="str">
            <v>Calle 101 49 15</v>
          </cell>
          <cell r="H61" t="str">
            <v>M</v>
          </cell>
          <cell r="I61">
            <v>1160000</v>
          </cell>
          <cell r="J61">
            <v>666090</v>
          </cell>
          <cell r="L61">
            <v>44914</v>
          </cell>
          <cell r="M61">
            <v>44914</v>
          </cell>
          <cell r="N61">
            <v>12</v>
          </cell>
          <cell r="O61" t="str">
            <v>Oficina Estrategica</v>
          </cell>
          <cell r="P61">
            <v>309</v>
          </cell>
          <cell r="Q61" t="str">
            <v>Aprendiz</v>
          </cell>
          <cell r="R61">
            <v>10102</v>
          </cell>
          <cell r="S61" t="str">
            <v>OFICINA DE INNNOVACIÓN Y PROYECTOS</v>
          </cell>
          <cell r="T61" t="str">
            <v>Medellin</v>
          </cell>
          <cell r="U61" t="str">
            <v>AP</v>
          </cell>
          <cell r="V61" t="str">
            <v>Tecnico</v>
          </cell>
          <cell r="W61" t="str">
            <v>FUERZAS ARMADAS Y POLICIALES</v>
          </cell>
          <cell r="X61">
            <v>31377</v>
          </cell>
        </row>
        <row r="62">
          <cell r="A62">
            <v>432065100</v>
          </cell>
          <cell r="B62" t="str">
            <v>CC</v>
          </cell>
          <cell r="C62" t="str">
            <v>Medina Cobaleda Sandra Milena</v>
          </cell>
          <cell r="D62">
            <v>4204665</v>
          </cell>
          <cell r="E62">
            <v>3005912064</v>
          </cell>
          <cell r="F62" t="str">
            <v>smedinacobaleda@gmail.com</v>
          </cell>
          <cell r="G62" t="str">
            <v>CALLE 20 36 A 279</v>
          </cell>
          <cell r="H62" t="str">
            <v>?</v>
          </cell>
          <cell r="I62">
            <v>6207981</v>
          </cell>
          <cell r="J62">
            <v>3708900</v>
          </cell>
          <cell r="L62">
            <v>44837</v>
          </cell>
          <cell r="M62">
            <v>44837</v>
          </cell>
          <cell r="N62">
            <v>32</v>
          </cell>
          <cell r="O62" t="str">
            <v>Subgerencia Comercial Y De Mercadeo</v>
          </cell>
          <cell r="P62">
            <v>304</v>
          </cell>
          <cell r="Q62" t="str">
            <v>Profesional Universitario GRADO 1</v>
          </cell>
          <cell r="R62">
            <v>10500</v>
          </cell>
          <cell r="S62" t="str">
            <v>SUBGERENCIA DE SERVICIOS.</v>
          </cell>
          <cell r="T62" t="str">
            <v>Medellin</v>
          </cell>
          <cell r="U62" t="str">
            <v>PF</v>
          </cell>
          <cell r="V62" t="str">
            <v>Especialización</v>
          </cell>
          <cell r="W62" t="str">
            <v>Administracion De Empresas</v>
          </cell>
          <cell r="X62">
            <v>29590</v>
          </cell>
        </row>
        <row r="63">
          <cell r="A63">
            <v>1001015619</v>
          </cell>
          <cell r="B63" t="str">
            <v>CC</v>
          </cell>
          <cell r="C63" t="str">
            <v>Nanclares Villa Juan Pablo</v>
          </cell>
          <cell r="D63">
            <v>3127083795</v>
          </cell>
          <cell r="E63">
            <v>3127083795</v>
          </cell>
          <cell r="F63" t="str">
            <v>jpnanclares288@gmail.com</v>
          </cell>
          <cell r="G63" t="str">
            <v>Calle 31 No 80 A 57 Apto 301</v>
          </cell>
          <cell r="H63" t="str">
            <v>M</v>
          </cell>
          <cell r="I63">
            <v>580000</v>
          </cell>
          <cell r="J63">
            <v>401670</v>
          </cell>
          <cell r="L63">
            <v>44599</v>
          </cell>
          <cell r="M63">
            <v>44599</v>
          </cell>
          <cell r="N63">
            <v>12</v>
          </cell>
          <cell r="O63" t="str">
            <v>Oficina Estrategica</v>
          </cell>
          <cell r="P63">
            <v>309</v>
          </cell>
          <cell r="Q63" t="str">
            <v>Aprendiz</v>
          </cell>
          <cell r="R63">
            <v>10101</v>
          </cell>
          <cell r="S63" t="str">
            <v>OFICINA ESTRATÉGICA</v>
          </cell>
          <cell r="T63" t="str">
            <v>Medellin</v>
          </cell>
          <cell r="U63" t="str">
            <v>AP</v>
          </cell>
          <cell r="V63" t="str">
            <v>Bachiller</v>
          </cell>
          <cell r="W63" t="str">
            <v>Diseñador Grafico</v>
          </cell>
          <cell r="X63">
            <v>37496</v>
          </cell>
        </row>
        <row r="64">
          <cell r="A64">
            <v>1001579766</v>
          </cell>
          <cell r="B64" t="str">
            <v>CC</v>
          </cell>
          <cell r="C64" t="str">
            <v>Guerra Cruz Luz Yeney</v>
          </cell>
          <cell r="D64">
            <v>3113431149</v>
          </cell>
          <cell r="E64">
            <v>3113431149</v>
          </cell>
          <cell r="F64" t="str">
            <v>lguerra@esu.com.co</v>
          </cell>
          <cell r="G64" t="str">
            <v>Calle 57A 55B 18</v>
          </cell>
          <cell r="H64" t="str">
            <v>F</v>
          </cell>
          <cell r="I64">
            <v>3528547</v>
          </cell>
          <cell r="J64">
            <v>2821920</v>
          </cell>
          <cell r="L64">
            <v>44300</v>
          </cell>
          <cell r="M64">
            <v>44300</v>
          </cell>
          <cell r="N64">
            <v>43</v>
          </cell>
          <cell r="O64" t="str">
            <v>Subgerencia De Servicios</v>
          </cell>
          <cell r="P64">
            <v>306</v>
          </cell>
          <cell r="Q64" t="str">
            <v>Tecnico Administrativo Grado 01</v>
          </cell>
          <cell r="R64">
            <v>10504</v>
          </cell>
          <cell r="S64" t="str">
            <v>UNIDAD ESTRATÉGICA DE SERVICIOS LOGÍSTICOS.</v>
          </cell>
          <cell r="T64" t="str">
            <v>Itagui</v>
          </cell>
          <cell r="U64" t="str">
            <v>TE</v>
          </cell>
          <cell r="V64" t="str">
            <v>Tecnico</v>
          </cell>
          <cell r="W64" t="str">
            <v>Tecnico gestión del talento humano</v>
          </cell>
          <cell r="X64">
            <v>33736</v>
          </cell>
        </row>
        <row r="65">
          <cell r="A65">
            <v>1003949621</v>
          </cell>
          <cell r="B65" t="str">
            <v>CC</v>
          </cell>
          <cell r="C65" t="str">
            <v>Martinez Garcia Brayan</v>
          </cell>
          <cell r="D65">
            <v>3153646416</v>
          </cell>
          <cell r="E65">
            <v>3153646416</v>
          </cell>
          <cell r="F65" t="str">
            <v>bm22142002@gmail.com</v>
          </cell>
          <cell r="G65" t="str">
            <v>Calle 105A 46A 45</v>
          </cell>
          <cell r="H65" t="str">
            <v>M</v>
          </cell>
          <cell r="I65">
            <v>3528547</v>
          </cell>
          <cell r="J65">
            <v>2144880</v>
          </cell>
          <cell r="L65">
            <v>44232</v>
          </cell>
          <cell r="M65">
            <v>44888</v>
          </cell>
          <cell r="N65">
            <v>12</v>
          </cell>
          <cell r="O65" t="str">
            <v>Oficina Estrategica</v>
          </cell>
          <cell r="P65">
            <v>306</v>
          </cell>
          <cell r="Q65" t="str">
            <v>Tecnico Administrativo Grado 01</v>
          </cell>
          <cell r="R65">
            <v>10101</v>
          </cell>
          <cell r="S65" t="str">
            <v>OFICINA ESTRATÉGICA</v>
          </cell>
          <cell r="T65" t="str">
            <v>Medellin</v>
          </cell>
          <cell r="U65" t="str">
            <v>TE</v>
          </cell>
          <cell r="V65" t="str">
            <v>Tecnólogo</v>
          </cell>
          <cell r="W65" t="str">
            <v>Analista Sistemas Informaticos</v>
          </cell>
          <cell r="X65">
            <v>37543</v>
          </cell>
        </row>
        <row r="66">
          <cell r="A66">
            <v>1017175772</v>
          </cell>
          <cell r="B66" t="str">
            <v>CC</v>
          </cell>
          <cell r="C66" t="str">
            <v>Castrillon Palacio Harley</v>
          </cell>
          <cell r="D66">
            <v>3539381</v>
          </cell>
          <cell r="E66">
            <v>3136075680</v>
          </cell>
          <cell r="F66" t="str">
            <v>hcastrillon@esu.com.co</v>
          </cell>
          <cell r="G66" t="str">
            <v>Diagonal 75C 2A 14 Casa 328</v>
          </cell>
          <cell r="H66" t="str">
            <v>M</v>
          </cell>
          <cell r="I66">
            <v>8468509</v>
          </cell>
          <cell r="J66">
            <v>6772500</v>
          </cell>
          <cell r="L66">
            <v>44215</v>
          </cell>
          <cell r="M66">
            <v>44215</v>
          </cell>
          <cell r="N66">
            <v>1</v>
          </cell>
          <cell r="O66" t="str">
            <v>Oficina Innovacion</v>
          </cell>
          <cell r="P66">
            <v>309</v>
          </cell>
          <cell r="Q66" t="str">
            <v>Lider De Programa Grado 04</v>
          </cell>
          <cell r="R66">
            <v>10604</v>
          </cell>
          <cell r="S66" t="str">
            <v>UNIDAD DE INVESTIGACION E INNOVACIÓN</v>
          </cell>
          <cell r="T66" t="str">
            <v>Medellin</v>
          </cell>
          <cell r="U66" t="str">
            <v>PF</v>
          </cell>
          <cell r="V66" t="str">
            <v>Especialización</v>
          </cell>
          <cell r="W66" t="str">
            <v>Especial. Negocios Internacionales</v>
          </cell>
          <cell r="X66">
            <v>32809</v>
          </cell>
        </row>
        <row r="67">
          <cell r="A67">
            <v>1020414624</v>
          </cell>
          <cell r="B67" t="str">
            <v>CC</v>
          </cell>
          <cell r="C67" t="str">
            <v>Castro Osorio Natalia</v>
          </cell>
          <cell r="D67">
            <v>3164401725</v>
          </cell>
          <cell r="E67">
            <v>3164401725</v>
          </cell>
          <cell r="F67" t="str">
            <v>natycol135@gmail.com</v>
          </cell>
          <cell r="G67" t="str">
            <v>Calle 38a 80 72</v>
          </cell>
          <cell r="H67" t="str">
            <v>F</v>
          </cell>
          <cell r="I67">
            <v>6207981</v>
          </cell>
          <cell r="J67">
            <v>3103980</v>
          </cell>
          <cell r="L67">
            <v>44952</v>
          </cell>
          <cell r="M67">
            <v>44952</v>
          </cell>
          <cell r="N67">
            <v>43</v>
          </cell>
          <cell r="O67" t="str">
            <v>Subgerencia De Servicios</v>
          </cell>
          <cell r="P67">
            <v>304</v>
          </cell>
          <cell r="Q67" t="str">
            <v>Profesional Universitario GRADO 1</v>
          </cell>
          <cell r="R67">
            <v>10507</v>
          </cell>
          <cell r="S67" t="str">
            <v>COMPRAS Y CONTRATACIÓN</v>
          </cell>
          <cell r="T67" t="str">
            <v>Medellin</v>
          </cell>
          <cell r="U67" t="str">
            <v>PF</v>
          </cell>
          <cell r="V67" t="str">
            <v>Profesional</v>
          </cell>
          <cell r="W67" t="str">
            <v>Administracion De Negocios</v>
          </cell>
          <cell r="X67">
            <v>32336</v>
          </cell>
        </row>
        <row r="68">
          <cell r="A68">
            <v>1020433410</v>
          </cell>
          <cell r="B68" t="str">
            <v>CC</v>
          </cell>
          <cell r="C68" t="str">
            <v>Castaño Builes Sandra Julieth</v>
          </cell>
          <cell r="D68">
            <v>4443448</v>
          </cell>
          <cell r="F68" t="str">
            <v>yuliethcastano123@gmail.com</v>
          </cell>
          <cell r="G68" t="str">
            <v>sdffd sfdsf dfd</v>
          </cell>
          <cell r="H68" t="str">
            <v>?</v>
          </cell>
          <cell r="I68">
            <v>2734519</v>
          </cell>
          <cell r="J68">
            <v>1036620</v>
          </cell>
          <cell r="L68">
            <v>44988</v>
          </cell>
          <cell r="M68">
            <v>44988</v>
          </cell>
          <cell r="N68">
            <v>32</v>
          </cell>
          <cell r="O68" t="str">
            <v>Subgerencia Comercial Y De Mercadeo</v>
          </cell>
          <cell r="P68">
            <v>308</v>
          </cell>
          <cell r="Q68" t="str">
            <v>Auxiliar Administrativo Grado 01</v>
          </cell>
          <cell r="R68">
            <v>10600</v>
          </cell>
          <cell r="S68" t="str">
            <v>SUBGERENCIA COMERCIAL Y DE MERCADEO.</v>
          </cell>
          <cell r="T68" t="str">
            <v>Medellin</v>
          </cell>
          <cell r="U68" t="str">
            <v>TE</v>
          </cell>
          <cell r="V68" t="str">
            <v>Bachiller</v>
          </cell>
          <cell r="W68" t="str">
            <v>Tecnico</v>
          </cell>
          <cell r="X68">
            <v>33082</v>
          </cell>
        </row>
        <row r="69">
          <cell r="A69">
            <v>1020496812</v>
          </cell>
          <cell r="B69" t="str">
            <v>CC</v>
          </cell>
          <cell r="C69" t="str">
            <v>FRANCO FORONDA JULIAN DAVID</v>
          </cell>
          <cell r="D69">
            <v>3127956769</v>
          </cell>
          <cell r="E69">
            <v>3127956769</v>
          </cell>
          <cell r="F69" t="str">
            <v>julianfranco1427@gmail.com</v>
          </cell>
          <cell r="G69" t="str">
            <v>CL 61 61 28 P3</v>
          </cell>
          <cell r="H69" t="str">
            <v>M</v>
          </cell>
          <cell r="I69">
            <v>2734519</v>
          </cell>
          <cell r="J69">
            <v>1160100</v>
          </cell>
          <cell r="L69">
            <v>44978</v>
          </cell>
          <cell r="M69">
            <v>44978</v>
          </cell>
          <cell r="N69">
            <v>43</v>
          </cell>
          <cell r="O69" t="str">
            <v>Subgerencia De Servicios</v>
          </cell>
          <cell r="P69">
            <v>308</v>
          </cell>
          <cell r="Q69" t="str">
            <v>Auxiliar Administrativo Grado 01</v>
          </cell>
          <cell r="R69">
            <v>10504</v>
          </cell>
          <cell r="S69" t="str">
            <v>UNIDAD ESTRATÉGICA DE SERVICIOS LOGÍSTICOS.</v>
          </cell>
          <cell r="T69" t="str">
            <v>Bello</v>
          </cell>
          <cell r="U69" t="str">
            <v>TE</v>
          </cell>
          <cell r="V69" t="str">
            <v>Bachiller</v>
          </cell>
          <cell r="W69" t="str">
            <v>Tecnico</v>
          </cell>
          <cell r="X69">
            <v>36520</v>
          </cell>
        </row>
        <row r="70">
          <cell r="A70">
            <v>1025884232</v>
          </cell>
          <cell r="B70" t="str">
            <v>TI</v>
          </cell>
          <cell r="C70" t="str">
            <v>Lujan Garcia Juan Camilo</v>
          </cell>
          <cell r="D70">
            <v>3052760308</v>
          </cell>
          <cell r="E70">
            <v>3052760308</v>
          </cell>
          <cell r="F70" t="str">
            <v>juank97b10@gmail.com</v>
          </cell>
          <cell r="G70" t="str">
            <v>Carrera 84 97b 10</v>
          </cell>
          <cell r="H70" t="str">
            <v>M</v>
          </cell>
          <cell r="I70">
            <v>870000</v>
          </cell>
          <cell r="J70">
            <v>413760</v>
          </cell>
          <cell r="L70">
            <v>44636</v>
          </cell>
          <cell r="M70">
            <v>44636</v>
          </cell>
          <cell r="N70">
            <v>42</v>
          </cell>
          <cell r="O70" t="str">
            <v>Subgerencia Administrativa Y Financiera</v>
          </cell>
          <cell r="P70">
            <v>309</v>
          </cell>
          <cell r="Q70" t="str">
            <v>Aprendiz</v>
          </cell>
          <cell r="R70">
            <v>10404</v>
          </cell>
          <cell r="S70" t="str">
            <v>UNIDAD DE GESTIÓN HUMANA.</v>
          </cell>
          <cell r="T70" t="str">
            <v>Medellin</v>
          </cell>
          <cell r="U70" t="str">
            <v>AP</v>
          </cell>
          <cell r="V70" t="str">
            <v>Bachiller</v>
          </cell>
          <cell r="W70" t="str">
            <v>Tecnologia En Gestion Administrativa</v>
          </cell>
          <cell r="X70">
            <v>38439</v>
          </cell>
        </row>
        <row r="71">
          <cell r="A71">
            <v>1035282122</v>
          </cell>
          <cell r="B71" t="str">
            <v>CC</v>
          </cell>
          <cell r="C71" t="str">
            <v>GRACIANO ZAPATA LEYDI LAURA</v>
          </cell>
          <cell r="D71">
            <v>3507937097</v>
          </cell>
          <cell r="F71" t="str">
            <v>lgraciano@esu.com.co</v>
          </cell>
          <cell r="G71" t="str">
            <v>CR 77 B B 80 49 AP 203</v>
          </cell>
          <cell r="H71" t="str">
            <v>F</v>
          </cell>
          <cell r="I71">
            <v>6961489</v>
          </cell>
          <cell r="J71">
            <v>5901930</v>
          </cell>
          <cell r="L71">
            <v>44308</v>
          </cell>
          <cell r="M71">
            <v>44308</v>
          </cell>
          <cell r="N71">
            <v>43</v>
          </cell>
          <cell r="O71" t="str">
            <v>Subgerencia De Servicios</v>
          </cell>
          <cell r="P71">
            <v>305</v>
          </cell>
          <cell r="Q71" t="str">
            <v>Profesional Universitario Grado 02</v>
          </cell>
          <cell r="R71">
            <v>10507</v>
          </cell>
          <cell r="S71" t="str">
            <v>COMPRAS Y CONTRATACIÓN</v>
          </cell>
          <cell r="T71" t="str">
            <v>Medellin</v>
          </cell>
          <cell r="U71" t="str">
            <v>PF</v>
          </cell>
          <cell r="V71" t="str">
            <v>Especialización</v>
          </cell>
          <cell r="W71" t="str">
            <v>Administracion Financiera</v>
          </cell>
          <cell r="X71">
            <v>31706</v>
          </cell>
        </row>
        <row r="72">
          <cell r="A72">
            <v>1036601135</v>
          </cell>
          <cell r="B72" t="str">
            <v>CC</v>
          </cell>
          <cell r="C72" t="str">
            <v>Casas Arias Diego Alexander</v>
          </cell>
          <cell r="D72">
            <v>3215006227</v>
          </cell>
          <cell r="E72">
            <v>3215006227</v>
          </cell>
          <cell r="F72" t="str">
            <v>dacasasarias@gmail.com</v>
          </cell>
          <cell r="G72" t="str">
            <v>Carrera 53 73 40 Urbanización Entrebosques Torre Cerezo</v>
          </cell>
          <cell r="H72" t="str">
            <v>M</v>
          </cell>
          <cell r="I72">
            <v>4211491</v>
          </cell>
          <cell r="J72">
            <v>2791560</v>
          </cell>
          <cell r="L72">
            <v>44837</v>
          </cell>
          <cell r="M72">
            <v>44837</v>
          </cell>
          <cell r="N72">
            <v>12</v>
          </cell>
          <cell r="O72" t="str">
            <v>Oficina Estrategica</v>
          </cell>
          <cell r="P72">
            <v>314</v>
          </cell>
          <cell r="Q72" t="str">
            <v>Tecnico Administrativo Grado 02</v>
          </cell>
          <cell r="R72">
            <v>10102</v>
          </cell>
          <cell r="S72" t="str">
            <v>OFICINA DE INNNOVACIÓN Y PROYECTOS</v>
          </cell>
          <cell r="T72" t="str">
            <v>Medellin</v>
          </cell>
          <cell r="U72" t="str">
            <v>TE</v>
          </cell>
          <cell r="V72" t="str">
            <v>Tecnólogo</v>
          </cell>
          <cell r="W72" t="str">
            <v>Tecnología en sistemas</v>
          </cell>
          <cell r="X72">
            <v>31601</v>
          </cell>
        </row>
        <row r="73">
          <cell r="A73">
            <v>1036662746</v>
          </cell>
          <cell r="B73" t="str">
            <v>CC</v>
          </cell>
          <cell r="C73" t="str">
            <v>Garcia Zuluaga Maria Camila</v>
          </cell>
          <cell r="D73">
            <v>3182147553</v>
          </cell>
          <cell r="E73">
            <v>3182147553</v>
          </cell>
          <cell r="F73" t="str">
            <v>mariacamilagz18@gmail.com</v>
          </cell>
          <cell r="G73" t="str">
            <v>Calle 45 34 78</v>
          </cell>
          <cell r="H73" t="str">
            <v>F</v>
          </cell>
          <cell r="I73">
            <v>6207981</v>
          </cell>
          <cell r="J73">
            <v>5118060</v>
          </cell>
          <cell r="L73">
            <v>44543</v>
          </cell>
          <cell r="M73">
            <v>44543</v>
          </cell>
          <cell r="N73">
            <v>43</v>
          </cell>
          <cell r="O73" t="str">
            <v>Subgerencia De Servicios</v>
          </cell>
          <cell r="P73">
            <v>304</v>
          </cell>
          <cell r="Q73" t="str">
            <v>Profesional Universitario GRADO 1</v>
          </cell>
          <cell r="R73">
            <v>10504</v>
          </cell>
          <cell r="S73" t="str">
            <v>UNIDAD ESTRATÉGICA DE SERVICIOS LOGÍSTICOS.</v>
          </cell>
          <cell r="T73" t="str">
            <v>Medellin</v>
          </cell>
          <cell r="U73" t="str">
            <v>TE</v>
          </cell>
          <cell r="V73" t="str">
            <v>Especialización</v>
          </cell>
          <cell r="W73" t="str">
            <v>Contador Publico</v>
          </cell>
          <cell r="X73">
            <v>34990</v>
          </cell>
        </row>
        <row r="74">
          <cell r="A74">
            <v>1037582265</v>
          </cell>
          <cell r="B74" t="str">
            <v>CC</v>
          </cell>
          <cell r="C74" t="str">
            <v>Vargas Rendon Andres Felipe</v>
          </cell>
          <cell r="D74">
            <v>2714459</v>
          </cell>
          <cell r="E74">
            <v>3017356956</v>
          </cell>
          <cell r="F74" t="str">
            <v>afvargas@esu.com.co</v>
          </cell>
          <cell r="G74" t="str">
            <v>Cll 75 Sur # 53-70 Apto 901</v>
          </cell>
          <cell r="H74" t="str">
            <v>M</v>
          </cell>
          <cell r="I74">
            <v>6961489</v>
          </cell>
          <cell r="J74">
            <v>5297070</v>
          </cell>
          <cell r="L74">
            <v>41701</v>
          </cell>
          <cell r="M74">
            <v>41701</v>
          </cell>
          <cell r="N74">
            <v>42</v>
          </cell>
          <cell r="O74" t="str">
            <v>Subgerencia Administrativa Y Financiera</v>
          </cell>
          <cell r="P74">
            <v>305</v>
          </cell>
          <cell r="Q74" t="str">
            <v>Profesional Universitario Grado 02</v>
          </cell>
          <cell r="R74">
            <v>10401</v>
          </cell>
          <cell r="S74" t="str">
            <v>UNIDAD DE CONTABILIDAD Y COSTOS.</v>
          </cell>
          <cell r="T74" t="str">
            <v>Itagui</v>
          </cell>
          <cell r="U74" t="str">
            <v>TE</v>
          </cell>
          <cell r="V74" t="str">
            <v>Profesional</v>
          </cell>
          <cell r="W74" t="str">
            <v>Contador Publico</v>
          </cell>
          <cell r="X74">
            <v>31955</v>
          </cell>
        </row>
        <row r="75">
          <cell r="A75">
            <v>1037603412</v>
          </cell>
          <cell r="B75" t="str">
            <v>CC</v>
          </cell>
          <cell r="C75" t="str">
            <v>Girlado Idarraga Miled Dayhana</v>
          </cell>
          <cell r="D75">
            <v>3004907706</v>
          </cell>
          <cell r="E75">
            <v>3004907706</v>
          </cell>
          <cell r="F75" t="str">
            <v>milday321@hotmail.com</v>
          </cell>
          <cell r="G75" t="str">
            <v>Km 18 via las palmas</v>
          </cell>
          <cell r="H75" t="str">
            <v>F</v>
          </cell>
          <cell r="I75">
            <v>3528547</v>
          </cell>
          <cell r="J75">
            <v>2793090</v>
          </cell>
          <cell r="L75">
            <v>44510</v>
          </cell>
          <cell r="M75">
            <v>44510</v>
          </cell>
          <cell r="N75">
            <v>42</v>
          </cell>
          <cell r="O75" t="str">
            <v>Subgerencia Administrativa Y Financiera</v>
          </cell>
          <cell r="P75">
            <v>306</v>
          </cell>
          <cell r="Q75" t="str">
            <v>Tecnico Administrativo Grado 01</v>
          </cell>
          <cell r="R75">
            <v>10401</v>
          </cell>
          <cell r="S75" t="str">
            <v>UNIDAD DE CONTABILIDAD Y COSTOS.</v>
          </cell>
          <cell r="T75" t="str">
            <v>RETIRO</v>
          </cell>
          <cell r="U75" t="str">
            <v>TE</v>
          </cell>
          <cell r="V75" t="str">
            <v>Tecnico</v>
          </cell>
          <cell r="W75" t="str">
            <v>Tecnico Contable En Costos</v>
          </cell>
          <cell r="X75">
            <v>32953</v>
          </cell>
        </row>
        <row r="76">
          <cell r="A76">
            <v>1037647029</v>
          </cell>
          <cell r="B76" t="str">
            <v>CC</v>
          </cell>
          <cell r="C76" t="str">
            <v>Garcia Echeverri Libardo Andres</v>
          </cell>
          <cell r="D76">
            <v>3313056</v>
          </cell>
          <cell r="E76">
            <v>3046283797</v>
          </cell>
          <cell r="F76" t="str">
            <v>libardo.garcia1996@gmail.com</v>
          </cell>
          <cell r="G76" t="str">
            <v>CL 48 F SUR CR 39 B 314 IN 9912</v>
          </cell>
          <cell r="H76" t="str">
            <v>M</v>
          </cell>
          <cell r="I76">
            <v>6207981</v>
          </cell>
          <cell r="J76">
            <v>5212830</v>
          </cell>
          <cell r="L76">
            <v>44421</v>
          </cell>
          <cell r="M76">
            <v>44421</v>
          </cell>
          <cell r="N76">
            <v>43</v>
          </cell>
          <cell r="O76" t="str">
            <v>Subgerencia De Servicios</v>
          </cell>
          <cell r="P76">
            <v>304</v>
          </cell>
          <cell r="Q76" t="str">
            <v>Profesional Universitario GRADO 1</v>
          </cell>
          <cell r="R76">
            <v>10502</v>
          </cell>
          <cell r="S76" t="str">
            <v>UNIDAD ESTRATÉGICA DE SERVICIOS EN SEGURIDAD-SIS.</v>
          </cell>
          <cell r="T76" t="str">
            <v>Envigado</v>
          </cell>
          <cell r="U76" t="str">
            <v>PF</v>
          </cell>
          <cell r="W76" t="str">
            <v>Ingeniero De Controles Industriales Y El</v>
          </cell>
          <cell r="X76">
            <v>35068</v>
          </cell>
        </row>
        <row r="77">
          <cell r="A77">
            <v>1038134465</v>
          </cell>
          <cell r="B77" t="str">
            <v>CC</v>
          </cell>
          <cell r="C77" t="str">
            <v>Rios Jorge Luisa Rosalia</v>
          </cell>
          <cell r="D77">
            <v>3206189180</v>
          </cell>
          <cell r="E77">
            <v>3206189180</v>
          </cell>
          <cell r="F77" t="str">
            <v>luisarios58@gmail.com</v>
          </cell>
          <cell r="G77" t="str">
            <v>Calle 1B 56 15</v>
          </cell>
          <cell r="H77" t="str">
            <v>F</v>
          </cell>
          <cell r="I77">
            <v>6207981</v>
          </cell>
          <cell r="J77">
            <v>3311220</v>
          </cell>
          <cell r="L77">
            <v>44937</v>
          </cell>
          <cell r="M77">
            <v>44937</v>
          </cell>
          <cell r="N77">
            <v>1</v>
          </cell>
          <cell r="O77" t="str">
            <v>Oficina Innovacion</v>
          </cell>
          <cell r="P77">
            <v>304</v>
          </cell>
          <cell r="Q77" t="str">
            <v>Profesional Universitario GRADO 1</v>
          </cell>
          <cell r="R77">
            <v>10604</v>
          </cell>
          <cell r="S77" t="str">
            <v>UNIDAD DE INVESTIGACION E INNOVACIÓN</v>
          </cell>
          <cell r="T77" t="str">
            <v>Medellin</v>
          </cell>
          <cell r="U77" t="str">
            <v>PF</v>
          </cell>
          <cell r="V77" t="str">
            <v>Profesional</v>
          </cell>
          <cell r="W77" t="str">
            <v>Ingeniero Industrial</v>
          </cell>
          <cell r="X77">
            <v>35447</v>
          </cell>
        </row>
        <row r="78">
          <cell r="A78">
            <v>1038823390</v>
          </cell>
          <cell r="B78" t="str">
            <v>CC</v>
          </cell>
          <cell r="C78" t="str">
            <v>Gonzalez Correa Luis Alejandro</v>
          </cell>
          <cell r="D78">
            <v>3135284746</v>
          </cell>
          <cell r="E78">
            <v>3136918934</v>
          </cell>
          <cell r="F78" t="str">
            <v>luisalejandrogc3@gmail.com</v>
          </cell>
          <cell r="G78" t="str">
            <v>Carrera 47a 39 sur 76</v>
          </cell>
          <cell r="H78" t="str">
            <v>M</v>
          </cell>
          <cell r="I78">
            <v>6207981</v>
          </cell>
          <cell r="J78">
            <v>5051520</v>
          </cell>
          <cell r="L78">
            <v>44497</v>
          </cell>
          <cell r="M78">
            <v>44497</v>
          </cell>
          <cell r="N78">
            <v>42</v>
          </cell>
          <cell r="O78" t="str">
            <v>Subgerencia Administrativa Y Financiera</v>
          </cell>
          <cell r="P78">
            <v>304</v>
          </cell>
          <cell r="Q78" t="str">
            <v>Profesional Universitario GRADO 1</v>
          </cell>
          <cell r="R78">
            <v>10402</v>
          </cell>
          <cell r="S78" t="str">
            <v>UNIDAD DE PRESUPUESTO.</v>
          </cell>
          <cell r="T78" t="str">
            <v>Envigado</v>
          </cell>
          <cell r="U78" t="str">
            <v>PF</v>
          </cell>
          <cell r="V78" t="str">
            <v>Profesional</v>
          </cell>
          <cell r="W78" t="str">
            <v>Contador Publico</v>
          </cell>
          <cell r="X78">
            <v>36240</v>
          </cell>
        </row>
        <row r="79">
          <cell r="A79">
            <v>1039454025</v>
          </cell>
          <cell r="B79" t="str">
            <v>CC</v>
          </cell>
          <cell r="C79" t="str">
            <v>Rendon Cuartas Andrea</v>
          </cell>
          <cell r="D79">
            <v>2714467</v>
          </cell>
          <cell r="E79">
            <v>3012501459</v>
          </cell>
          <cell r="F79" t="str">
            <v>andrearendonc11@hotmail.com</v>
          </cell>
          <cell r="G79" t="str">
            <v>Calle 53Csur 40B 78</v>
          </cell>
          <cell r="H79" t="str">
            <v>F</v>
          </cell>
          <cell r="I79">
            <v>6207981</v>
          </cell>
          <cell r="J79">
            <v>4899000</v>
          </cell>
          <cell r="L79">
            <v>44512</v>
          </cell>
          <cell r="M79">
            <v>44512</v>
          </cell>
          <cell r="N79">
            <v>32</v>
          </cell>
          <cell r="O79" t="str">
            <v>Subgerencia Comercial Y De Mercadeo</v>
          </cell>
          <cell r="P79">
            <v>304</v>
          </cell>
          <cell r="Q79" t="str">
            <v>Profesional Universitario GRADO 1</v>
          </cell>
          <cell r="R79">
            <v>10602</v>
          </cell>
          <cell r="S79" t="str">
            <v>UNIDAD DE MERCADEO Y  VENTAS</v>
          </cell>
          <cell r="T79" t="str">
            <v>Envigado</v>
          </cell>
          <cell r="U79" t="str">
            <v>PF</v>
          </cell>
          <cell r="V79" t="str">
            <v>Especialización</v>
          </cell>
          <cell r="W79" t="str">
            <v>Administracion De Negocios</v>
          </cell>
          <cell r="X79">
            <v>33152</v>
          </cell>
        </row>
        <row r="80">
          <cell r="A80">
            <v>1039460326</v>
          </cell>
          <cell r="B80" t="str">
            <v>CC</v>
          </cell>
          <cell r="C80" t="str">
            <v>Tabares Yarce Brayan</v>
          </cell>
          <cell r="D80">
            <v>6045985980</v>
          </cell>
          <cell r="E80">
            <v>3107903308</v>
          </cell>
          <cell r="F80" t="str">
            <v>tabares12@hotmail.com</v>
          </cell>
          <cell r="G80" t="str">
            <v>Carrera 90 77 sur 84</v>
          </cell>
          <cell r="H80" t="str">
            <v>M</v>
          </cell>
          <cell r="I80">
            <v>2734520</v>
          </cell>
          <cell r="J80">
            <v>1497090</v>
          </cell>
          <cell r="L80">
            <v>44928</v>
          </cell>
          <cell r="M80">
            <v>44928</v>
          </cell>
          <cell r="N80">
            <v>42</v>
          </cell>
          <cell r="O80" t="str">
            <v>Subgerencia Administrativa Y Financiera</v>
          </cell>
          <cell r="P80">
            <v>308</v>
          </cell>
          <cell r="Q80" t="str">
            <v>Auxiliar Administrativo Grado 01</v>
          </cell>
          <cell r="R80">
            <v>10400</v>
          </cell>
          <cell r="S80" t="str">
            <v>DIRECCION ADTIVA Y FINANCIERA</v>
          </cell>
          <cell r="T80" t="str">
            <v>SABANETA</v>
          </cell>
          <cell r="U80" t="str">
            <v>AD</v>
          </cell>
          <cell r="V80" t="str">
            <v>Bachiller</v>
          </cell>
          <cell r="W80" t="str">
            <v>Administracion De Empresas</v>
          </cell>
          <cell r="X80">
            <v>34224</v>
          </cell>
        </row>
        <row r="81">
          <cell r="A81">
            <v>1040744906</v>
          </cell>
          <cell r="B81" t="str">
            <v>CC</v>
          </cell>
          <cell r="C81" t="str">
            <v>Escobar Toro Carlos Andres</v>
          </cell>
          <cell r="D81">
            <v>6032458</v>
          </cell>
          <cell r="E81">
            <v>3505385236</v>
          </cell>
          <cell r="F81" t="str">
            <v>Carlosescobartoro1983@gmail.com</v>
          </cell>
          <cell r="G81" t="str">
            <v>CL 4 G 84 B 85 AP 1545</v>
          </cell>
          <cell r="H81" t="str">
            <v>M</v>
          </cell>
          <cell r="I81">
            <v>6207981</v>
          </cell>
          <cell r="J81">
            <v>1839390</v>
          </cell>
          <cell r="L81">
            <v>45006</v>
          </cell>
          <cell r="M81">
            <v>45006</v>
          </cell>
          <cell r="N81">
            <v>43</v>
          </cell>
          <cell r="O81" t="str">
            <v>Subgerencia De Servicios</v>
          </cell>
          <cell r="P81">
            <v>304</v>
          </cell>
          <cell r="Q81" t="str">
            <v>Profesional Universitario GRADO 1</v>
          </cell>
          <cell r="R81">
            <v>10501</v>
          </cell>
          <cell r="S81" t="str">
            <v>UNIDAD ESTRATÉGICA DE SERVICIOS EN SEGURIDAD-VIGILANCIA.</v>
          </cell>
          <cell r="T81" t="str">
            <v>Medellin</v>
          </cell>
          <cell r="U81" t="str">
            <v>PF</v>
          </cell>
          <cell r="V81" t="str">
            <v>Profesional</v>
          </cell>
          <cell r="W81" t="str">
            <v>Administracion De Negocios</v>
          </cell>
          <cell r="X81">
            <v>34220</v>
          </cell>
        </row>
        <row r="82">
          <cell r="A82">
            <v>1041176901</v>
          </cell>
          <cell r="B82" t="str">
            <v>CC</v>
          </cell>
          <cell r="C82" t="str">
            <v>Tangarife Berrio Daladier Evelio</v>
          </cell>
          <cell r="D82">
            <v>5871461</v>
          </cell>
          <cell r="E82">
            <v>3016529770</v>
          </cell>
          <cell r="F82" t="str">
            <v>dtangarife@esu.com.co</v>
          </cell>
          <cell r="G82" t="str">
            <v>Calle 81 68 44</v>
          </cell>
          <cell r="H82" t="str">
            <v>M</v>
          </cell>
          <cell r="I82">
            <v>6961489</v>
          </cell>
          <cell r="J82">
            <v>5530530</v>
          </cell>
          <cell r="L82">
            <v>44224</v>
          </cell>
          <cell r="M82">
            <v>44224</v>
          </cell>
          <cell r="N82">
            <v>43</v>
          </cell>
          <cell r="O82" t="str">
            <v>Subgerencia De Servicios</v>
          </cell>
          <cell r="P82">
            <v>305</v>
          </cell>
          <cell r="Q82" t="str">
            <v>Profesional Universitario Grado 02</v>
          </cell>
          <cell r="R82">
            <v>10507</v>
          </cell>
          <cell r="S82" t="str">
            <v>COMPRAS Y CONTRATACIÓN</v>
          </cell>
          <cell r="T82" t="str">
            <v>Medellin</v>
          </cell>
          <cell r="U82" t="str">
            <v>PF</v>
          </cell>
          <cell r="V82" t="str">
            <v>Profesional</v>
          </cell>
          <cell r="W82" t="str">
            <v>INGENIERO DE SISTEMAS</v>
          </cell>
          <cell r="X82">
            <v>34630</v>
          </cell>
        </row>
        <row r="83">
          <cell r="A83">
            <v>1041176908</v>
          </cell>
          <cell r="B83" t="str">
            <v>CC</v>
          </cell>
          <cell r="C83" t="str">
            <v>Carvajal Correa Yecika Maria</v>
          </cell>
          <cell r="D83">
            <v>3116500079</v>
          </cell>
          <cell r="E83">
            <v>3046348917</v>
          </cell>
          <cell r="F83" t="str">
            <v>yeal1829@gmail.com</v>
          </cell>
          <cell r="G83" t="str">
            <v>Calle 76 89c 66</v>
          </cell>
          <cell r="H83" t="str">
            <v>F</v>
          </cell>
          <cell r="I83">
            <v>6207981</v>
          </cell>
          <cell r="J83">
            <v>1773720</v>
          </cell>
          <cell r="L83">
            <v>45008</v>
          </cell>
          <cell r="M83">
            <v>45008</v>
          </cell>
          <cell r="N83">
            <v>43</v>
          </cell>
          <cell r="O83" t="str">
            <v>Subgerencia De Servicios</v>
          </cell>
          <cell r="P83">
            <v>304</v>
          </cell>
          <cell r="Q83" t="str">
            <v>Profesional Universitario GRADO 1</v>
          </cell>
          <cell r="R83">
            <v>10507</v>
          </cell>
          <cell r="S83" t="str">
            <v>COMPRAS Y CONTRATACIÓN</v>
          </cell>
          <cell r="T83" t="str">
            <v>GIRALDO</v>
          </cell>
          <cell r="U83" t="str">
            <v>PF</v>
          </cell>
          <cell r="V83" t="str">
            <v>Profesional</v>
          </cell>
          <cell r="W83" t="str">
            <v>Administracion De Empresas</v>
          </cell>
          <cell r="X83">
            <v>34656</v>
          </cell>
        </row>
        <row r="84">
          <cell r="A84">
            <v>1041255288</v>
          </cell>
          <cell r="B84" t="str">
            <v>CC</v>
          </cell>
          <cell r="C84" t="str">
            <v>Tamayo Florez Dayana</v>
          </cell>
          <cell r="D84">
            <v>4443448</v>
          </cell>
          <cell r="F84" t="str">
            <v>dayanatamayo12florez@gmail.com</v>
          </cell>
          <cell r="G84" t="str">
            <v>ddf dfgd dfgdfg</v>
          </cell>
          <cell r="H84" t="str">
            <v>F</v>
          </cell>
          <cell r="I84">
            <v>2734519</v>
          </cell>
          <cell r="J84">
            <v>1047630</v>
          </cell>
          <cell r="L84">
            <v>44987</v>
          </cell>
          <cell r="M84">
            <v>44987</v>
          </cell>
          <cell r="N84">
            <v>7</v>
          </cell>
          <cell r="O84" t="str">
            <v>Secretaria General.</v>
          </cell>
          <cell r="P84">
            <v>308</v>
          </cell>
          <cell r="Q84" t="str">
            <v>Auxiliar Administrativo Grado 01</v>
          </cell>
          <cell r="R84">
            <v>10202</v>
          </cell>
          <cell r="S84" t="str">
            <v>UNIDAD DE GESTIÓN DOCUMENTAL</v>
          </cell>
          <cell r="T84" t="str">
            <v>Medellin</v>
          </cell>
          <cell r="U84" t="str">
            <v>TE</v>
          </cell>
          <cell r="V84" t="str">
            <v>Bachiller</v>
          </cell>
          <cell r="W84" t="str">
            <v>Tecnico</v>
          </cell>
          <cell r="X84">
            <v>38193</v>
          </cell>
        </row>
        <row r="85">
          <cell r="A85">
            <v>1042066005</v>
          </cell>
          <cell r="B85" t="str">
            <v>CC</v>
          </cell>
          <cell r="C85" t="str">
            <v>Cardona Cano Manuela</v>
          </cell>
          <cell r="D85">
            <v>8460186</v>
          </cell>
          <cell r="E85">
            <v>3504380085</v>
          </cell>
          <cell r="F85" t="str">
            <v>manuelacardona0711@gmail.com</v>
          </cell>
          <cell r="G85" t="str">
            <v>Carrera 50 53 15</v>
          </cell>
          <cell r="H85" t="str">
            <v>F</v>
          </cell>
          <cell r="I85">
            <v>3528547</v>
          </cell>
          <cell r="J85">
            <v>2428290</v>
          </cell>
          <cell r="L85">
            <v>44489</v>
          </cell>
          <cell r="M85">
            <v>44489</v>
          </cell>
          <cell r="N85">
            <v>7</v>
          </cell>
          <cell r="O85" t="str">
            <v>Secretaria General.</v>
          </cell>
          <cell r="P85">
            <v>306</v>
          </cell>
          <cell r="Q85" t="str">
            <v>Tecnico Administrativo Grado 01</v>
          </cell>
          <cell r="R85">
            <v>10202</v>
          </cell>
          <cell r="S85" t="str">
            <v>UNIDAD DE GESTIÓN DOCUMENTAL</v>
          </cell>
          <cell r="T85" t="str">
            <v>SANTA BÁRBARA</v>
          </cell>
          <cell r="U85" t="str">
            <v>TE</v>
          </cell>
          <cell r="V85" t="str">
            <v>Tecnico</v>
          </cell>
          <cell r="W85" t="str">
            <v>Promotor Social</v>
          </cell>
          <cell r="X85">
            <v>35376</v>
          </cell>
        </row>
        <row r="86">
          <cell r="A86">
            <v>1042066120</v>
          </cell>
          <cell r="B86" t="str">
            <v>CC</v>
          </cell>
          <cell r="C86" t="str">
            <v>Villada Grajales Erika Melisa</v>
          </cell>
          <cell r="D86">
            <v>3015021904</v>
          </cell>
          <cell r="E86">
            <v>3015021904</v>
          </cell>
          <cell r="F86" t="str">
            <v>evillada@esu.com.co</v>
          </cell>
          <cell r="G86" t="str">
            <v>Calle 51 78 53</v>
          </cell>
          <cell r="H86" t="str">
            <v>F</v>
          </cell>
          <cell r="I86">
            <v>3528547</v>
          </cell>
          <cell r="J86">
            <v>2795970</v>
          </cell>
          <cell r="L86">
            <v>44411</v>
          </cell>
          <cell r="M86">
            <v>44411</v>
          </cell>
          <cell r="N86">
            <v>7</v>
          </cell>
          <cell r="O86" t="str">
            <v>Secretaria General.</v>
          </cell>
          <cell r="P86">
            <v>306</v>
          </cell>
          <cell r="Q86" t="str">
            <v>Tecnico Administrativo Grado 01</v>
          </cell>
          <cell r="R86">
            <v>10202</v>
          </cell>
          <cell r="S86" t="str">
            <v>UNIDAD DE GESTIÓN DOCUMENTAL</v>
          </cell>
          <cell r="T86" t="str">
            <v>SANTA BÁRBARA</v>
          </cell>
          <cell r="U86" t="str">
            <v>TE</v>
          </cell>
          <cell r="W86" t="str">
            <v>Tecnico</v>
          </cell>
          <cell r="X86">
            <v>35518</v>
          </cell>
        </row>
        <row r="87">
          <cell r="A87">
            <v>1042091652</v>
          </cell>
          <cell r="B87" t="str">
            <v>CC</v>
          </cell>
          <cell r="C87" t="str">
            <v>Mejia Mejia Adrian Mauricio</v>
          </cell>
          <cell r="D87">
            <v>3046317740</v>
          </cell>
          <cell r="E87">
            <v>3046317740</v>
          </cell>
          <cell r="F87" t="str">
            <v>amejiam@esu.com.co</v>
          </cell>
          <cell r="G87" t="str">
            <v>Carrera 50B 124 15</v>
          </cell>
          <cell r="H87" t="str">
            <v>M</v>
          </cell>
          <cell r="I87">
            <v>6207981</v>
          </cell>
          <cell r="J87">
            <v>5229810</v>
          </cell>
          <cell r="L87">
            <v>44216</v>
          </cell>
          <cell r="M87">
            <v>44216</v>
          </cell>
          <cell r="N87">
            <v>7</v>
          </cell>
          <cell r="O87" t="str">
            <v>Secretaria General.</v>
          </cell>
          <cell r="P87">
            <v>304</v>
          </cell>
          <cell r="Q87" t="str">
            <v>Profesional Universitario GRADO 1</v>
          </cell>
          <cell r="R87">
            <v>10205</v>
          </cell>
          <cell r="S87" t="str">
            <v>UNIDAD DE LIQUIDACIÓN DE CONVENIOS . .</v>
          </cell>
          <cell r="T87" t="str">
            <v>Medellin</v>
          </cell>
          <cell r="U87" t="str">
            <v>PF</v>
          </cell>
          <cell r="V87" t="str">
            <v>Profesional</v>
          </cell>
          <cell r="W87" t="str">
            <v>Especial. Negocios Internacionales</v>
          </cell>
          <cell r="X87">
            <v>32740</v>
          </cell>
        </row>
        <row r="88">
          <cell r="A88">
            <v>1042213887</v>
          </cell>
          <cell r="B88" t="str">
            <v>CC</v>
          </cell>
          <cell r="C88" t="str">
            <v>Varon Amaya Melquicedec</v>
          </cell>
          <cell r="D88">
            <v>3004259836</v>
          </cell>
          <cell r="E88">
            <v>3004259836</v>
          </cell>
          <cell r="F88" t="str">
            <v>melkinamaya15@gmail.com</v>
          </cell>
          <cell r="G88" t="str">
            <v>Calle 60 37 40 int 322</v>
          </cell>
          <cell r="H88" t="str">
            <v>M</v>
          </cell>
          <cell r="I88">
            <v>3528547</v>
          </cell>
          <cell r="J88">
            <v>3272910</v>
          </cell>
          <cell r="L88">
            <v>44438</v>
          </cell>
          <cell r="M88">
            <v>44438</v>
          </cell>
          <cell r="N88">
            <v>43</v>
          </cell>
          <cell r="O88" t="str">
            <v>Subgerencia De Servicios</v>
          </cell>
          <cell r="P88">
            <v>306</v>
          </cell>
          <cell r="Q88" t="str">
            <v>Tecnico Administrativo Grado 01</v>
          </cell>
          <cell r="R88">
            <v>10501</v>
          </cell>
          <cell r="S88" t="str">
            <v>UNIDAD ESTRATÉGICA DE SERVICIOS EN SEGURIDAD-VIGILANCIA.</v>
          </cell>
          <cell r="T88" t="str">
            <v>Medellin</v>
          </cell>
          <cell r="U88" t="str">
            <v>TE</v>
          </cell>
          <cell r="W88" t="str">
            <v>Tecnico Computadoras</v>
          </cell>
          <cell r="X88">
            <v>35251</v>
          </cell>
        </row>
        <row r="89">
          <cell r="A89">
            <v>1045436083</v>
          </cell>
          <cell r="B89" t="str">
            <v>CC</v>
          </cell>
          <cell r="C89" t="str">
            <v>Villa Lopez Andres Felipe</v>
          </cell>
          <cell r="D89">
            <v>3022409835</v>
          </cell>
          <cell r="E89">
            <v>3022409835</v>
          </cell>
          <cell r="F89" t="str">
            <v>felipevillal@outlook.es</v>
          </cell>
          <cell r="G89" t="str">
            <v>carrera 33 30b 23</v>
          </cell>
          <cell r="H89" t="str">
            <v>M</v>
          </cell>
          <cell r="I89">
            <v>3528547</v>
          </cell>
          <cell r="J89">
            <v>2198130</v>
          </cell>
          <cell r="L89">
            <v>44876</v>
          </cell>
          <cell r="M89">
            <v>44876</v>
          </cell>
          <cell r="N89">
            <v>32</v>
          </cell>
          <cell r="O89" t="str">
            <v>Subgerencia Comercial Y De Mercadeo</v>
          </cell>
          <cell r="P89">
            <v>318</v>
          </cell>
          <cell r="Q89" t="str">
            <v>Auxiliar Administrativo Grado 02</v>
          </cell>
          <cell r="R89">
            <v>10600</v>
          </cell>
          <cell r="S89" t="str">
            <v>SUBGERENCIA COMERCIAL Y DE MERCADEO.</v>
          </cell>
          <cell r="U89" t="str">
            <v>OP</v>
          </cell>
          <cell r="V89" t="str">
            <v>Bachiller</v>
          </cell>
          <cell r="W89" t="str">
            <v>Bachiller</v>
          </cell>
          <cell r="X89">
            <v>35200</v>
          </cell>
        </row>
        <row r="90">
          <cell r="A90">
            <v>1077464859</v>
          </cell>
          <cell r="B90" t="str">
            <v>CC</v>
          </cell>
          <cell r="C90" t="str">
            <v>Ortiz Olmedo Jennifer Carolina</v>
          </cell>
          <cell r="D90">
            <v>5789229</v>
          </cell>
          <cell r="E90">
            <v>3128023929</v>
          </cell>
          <cell r="F90" t="str">
            <v>jennifer_cao@hotmail.es</v>
          </cell>
          <cell r="G90" t="str">
            <v>CALLE 33 63 15</v>
          </cell>
          <cell r="H90" t="str">
            <v>F</v>
          </cell>
          <cell r="I90">
            <v>6207981</v>
          </cell>
          <cell r="J90">
            <v>5151390</v>
          </cell>
          <cell r="L90">
            <v>44512</v>
          </cell>
          <cell r="M90">
            <v>44512</v>
          </cell>
          <cell r="N90">
            <v>42</v>
          </cell>
          <cell r="O90" t="str">
            <v>Subgerencia Administrativa Y Financiera</v>
          </cell>
          <cell r="P90">
            <v>304</v>
          </cell>
          <cell r="Q90" t="str">
            <v>Profesional Universitario GRADO 1</v>
          </cell>
          <cell r="R90">
            <v>10401</v>
          </cell>
          <cell r="S90" t="str">
            <v>UNIDAD DE CONTABILIDAD Y COSTOS.</v>
          </cell>
          <cell r="T90" t="str">
            <v>Quibdó</v>
          </cell>
          <cell r="U90" t="str">
            <v>PF</v>
          </cell>
          <cell r="V90" t="str">
            <v>Profesional</v>
          </cell>
          <cell r="W90" t="str">
            <v>Contador Publico</v>
          </cell>
          <cell r="X90">
            <v>34575</v>
          </cell>
        </row>
        <row r="91">
          <cell r="A91">
            <v>1128275947</v>
          </cell>
          <cell r="B91" t="str">
            <v>CC</v>
          </cell>
          <cell r="C91" t="str">
            <v>Alzate Durango Kelly Julieth</v>
          </cell>
          <cell r="D91">
            <v>2639843</v>
          </cell>
          <cell r="E91">
            <v>3183658485</v>
          </cell>
          <cell r="F91" t="str">
            <v>kalzate@esu.com.co</v>
          </cell>
          <cell r="G91" t="str">
            <v>Cra  79 # 2 - 26</v>
          </cell>
          <cell r="H91" t="str">
            <v>F</v>
          </cell>
          <cell r="I91">
            <v>4211491</v>
          </cell>
          <cell r="J91">
            <v>3532170</v>
          </cell>
          <cell r="L91">
            <v>43398</v>
          </cell>
          <cell r="M91">
            <v>43398</v>
          </cell>
          <cell r="N91">
            <v>43</v>
          </cell>
          <cell r="O91" t="str">
            <v>Subgerencia De Servicios</v>
          </cell>
          <cell r="P91">
            <v>314</v>
          </cell>
          <cell r="Q91" t="str">
            <v>Tecnico Administrativo Grado 02</v>
          </cell>
          <cell r="R91">
            <v>10506</v>
          </cell>
          <cell r="S91" t="str">
            <v>TECNOLOGÍA Y TELECOMUNICACIONES SIS</v>
          </cell>
          <cell r="T91" t="str">
            <v>Medellin</v>
          </cell>
          <cell r="U91" t="str">
            <v>TE</v>
          </cell>
          <cell r="V91" t="str">
            <v>Tecnólogo</v>
          </cell>
          <cell r="W91" t="str">
            <v>Tecnología en Areas Administrativas</v>
          </cell>
          <cell r="X91">
            <v>32457</v>
          </cell>
        </row>
        <row r="92">
          <cell r="A92">
            <v>1128282092</v>
          </cell>
          <cell r="B92" t="str">
            <v>CC</v>
          </cell>
          <cell r="C92" t="str">
            <v xml:space="preserve">Marin Orozco Yenifer </v>
          </cell>
          <cell r="D92">
            <v>3433100</v>
          </cell>
          <cell r="E92">
            <v>3217819989</v>
          </cell>
          <cell r="F92" t="str">
            <v>ymarin@esu.com.co</v>
          </cell>
          <cell r="G92" t="str">
            <v>Cll 19 No 71-62</v>
          </cell>
          <cell r="H92" t="str">
            <v>F</v>
          </cell>
          <cell r="I92">
            <v>4211491</v>
          </cell>
          <cell r="J92">
            <v>3546510</v>
          </cell>
          <cell r="L92">
            <v>40546</v>
          </cell>
          <cell r="M92">
            <v>40546</v>
          </cell>
          <cell r="N92">
            <v>42</v>
          </cell>
          <cell r="O92" t="str">
            <v>Subgerencia Administrativa Y Financiera</v>
          </cell>
          <cell r="P92">
            <v>314</v>
          </cell>
          <cell r="Q92" t="str">
            <v>Tecnico Administrativo Grado 02</v>
          </cell>
          <cell r="R92">
            <v>10403</v>
          </cell>
          <cell r="S92" t="str">
            <v>UNIDAD DE TESORERÍA.</v>
          </cell>
          <cell r="T92" t="str">
            <v>Medellin</v>
          </cell>
          <cell r="U92" t="str">
            <v>TE</v>
          </cell>
          <cell r="V92" t="str">
            <v>Profesional</v>
          </cell>
          <cell r="W92" t="str">
            <v>Contador Publico</v>
          </cell>
          <cell r="X92">
            <v>32899</v>
          </cell>
        </row>
        <row r="93">
          <cell r="A93">
            <v>1128397473</v>
          </cell>
          <cell r="B93" t="str">
            <v>CC</v>
          </cell>
          <cell r="C93" t="str">
            <v>Giraldo Castro Jennifer Alexandra</v>
          </cell>
          <cell r="D93">
            <v>3127789402</v>
          </cell>
          <cell r="E93">
            <v>3016580342</v>
          </cell>
          <cell r="F93" t="str">
            <v>jennis435@gmail.com</v>
          </cell>
          <cell r="G93" t="str">
            <v>Carrera 41 68 25 p3</v>
          </cell>
          <cell r="H93" t="str">
            <v>F</v>
          </cell>
          <cell r="I93">
            <v>3528547</v>
          </cell>
          <cell r="J93">
            <v>2376270</v>
          </cell>
          <cell r="L93">
            <v>44825</v>
          </cell>
          <cell r="M93">
            <v>44825</v>
          </cell>
          <cell r="N93">
            <v>43</v>
          </cell>
          <cell r="O93" t="str">
            <v>Subgerencia De Servicios</v>
          </cell>
          <cell r="P93">
            <v>306</v>
          </cell>
          <cell r="Q93" t="str">
            <v>Tecnico Administrativo Grado 01</v>
          </cell>
          <cell r="R93">
            <v>10507</v>
          </cell>
          <cell r="S93" t="str">
            <v>COMPRAS Y CONTRATACIÓN</v>
          </cell>
          <cell r="T93" t="str">
            <v>Medellin</v>
          </cell>
          <cell r="U93" t="str">
            <v>TE</v>
          </cell>
          <cell r="V93" t="str">
            <v>Tecnólogo</v>
          </cell>
          <cell r="W93" t="str">
            <v>Tecnologia En Gestion Administrativa</v>
          </cell>
          <cell r="X93">
            <v>32834</v>
          </cell>
        </row>
        <row r="94">
          <cell r="A94">
            <v>1128402543</v>
          </cell>
          <cell r="B94" t="str">
            <v>CC</v>
          </cell>
          <cell r="C94" t="str">
            <v>Muñoz Figueroa Andrea</v>
          </cell>
          <cell r="D94">
            <v>3156116349</v>
          </cell>
          <cell r="E94">
            <v>3156116349</v>
          </cell>
          <cell r="F94" t="str">
            <v>andremu114@hotmail.com</v>
          </cell>
          <cell r="G94" t="str">
            <v>Calle 17 N 37 A 80 Torre 1 Apto 208</v>
          </cell>
          <cell r="H94" t="str">
            <v>M</v>
          </cell>
          <cell r="I94">
            <v>6207981</v>
          </cell>
          <cell r="J94">
            <v>4180710</v>
          </cell>
          <cell r="L94">
            <v>44825</v>
          </cell>
          <cell r="M94">
            <v>44825</v>
          </cell>
          <cell r="N94">
            <v>7</v>
          </cell>
          <cell r="O94" t="str">
            <v>Secretaria General.</v>
          </cell>
          <cell r="P94">
            <v>304</v>
          </cell>
          <cell r="Q94" t="str">
            <v>Profesional Universitario GRADO 1</v>
          </cell>
          <cell r="R94">
            <v>10201</v>
          </cell>
          <cell r="S94" t="str">
            <v>UNIDAD DE GESTIÓN JURÍDICA</v>
          </cell>
          <cell r="T94" t="str">
            <v>Medellin</v>
          </cell>
          <cell r="U94" t="str">
            <v>PF</v>
          </cell>
          <cell r="V94" t="str">
            <v>Profesional</v>
          </cell>
          <cell r="W94" t="str">
            <v>Abogado</v>
          </cell>
          <cell r="X94">
            <v>33272</v>
          </cell>
        </row>
        <row r="95">
          <cell r="A95">
            <v>1128414128</v>
          </cell>
          <cell r="B95" t="str">
            <v>CC</v>
          </cell>
          <cell r="C95" t="str">
            <v>Reina Romero Marisoledy</v>
          </cell>
          <cell r="D95">
            <v>3137083523</v>
          </cell>
          <cell r="E95">
            <v>3137083523</v>
          </cell>
          <cell r="F95" t="str">
            <v>mreina@esu.com.co</v>
          </cell>
          <cell r="G95" t="str">
            <v>Carrera 74 53 55</v>
          </cell>
          <cell r="H95" t="str">
            <v>F</v>
          </cell>
          <cell r="I95">
            <v>6207978</v>
          </cell>
          <cell r="J95">
            <v>5155080</v>
          </cell>
          <cell r="L95">
            <v>44208</v>
          </cell>
          <cell r="M95">
            <v>44512</v>
          </cell>
          <cell r="N95">
            <v>32</v>
          </cell>
          <cell r="O95" t="str">
            <v>Subgerencia Comercial Y De Mercadeo</v>
          </cell>
          <cell r="P95">
            <v>304</v>
          </cell>
          <cell r="Q95" t="str">
            <v>Profesional Universitario GRADO 1</v>
          </cell>
          <cell r="R95">
            <v>10602</v>
          </cell>
          <cell r="S95" t="str">
            <v>UNIDAD DE MERCADEO Y  VENTAS</v>
          </cell>
          <cell r="T95" t="str">
            <v>Medellin</v>
          </cell>
          <cell r="U95" t="str">
            <v>PF</v>
          </cell>
          <cell r="V95" t="str">
            <v>Especialización</v>
          </cell>
          <cell r="W95" t="str">
            <v>Especial. Negocios Internacionales</v>
          </cell>
          <cell r="X95">
            <v>32127</v>
          </cell>
        </row>
        <row r="96">
          <cell r="A96">
            <v>1128447309</v>
          </cell>
          <cell r="B96" t="str">
            <v>CC</v>
          </cell>
          <cell r="C96" t="str">
            <v>Arcila Perez Julian David</v>
          </cell>
          <cell r="D96">
            <v>5771361</v>
          </cell>
          <cell r="F96" t="str">
            <v>jarcila@esu.com.co</v>
          </cell>
          <cell r="G96" t="str">
            <v>Carrera 65 25A 23 Int 102</v>
          </cell>
          <cell r="H96" t="str">
            <v>M</v>
          </cell>
          <cell r="I96">
            <v>2734519</v>
          </cell>
          <cell r="J96">
            <v>2311050</v>
          </cell>
          <cell r="L96">
            <v>44245</v>
          </cell>
          <cell r="M96">
            <v>44245</v>
          </cell>
          <cell r="N96">
            <v>43</v>
          </cell>
          <cell r="O96" t="str">
            <v>Subgerencia De Servicios</v>
          </cell>
          <cell r="P96">
            <v>308</v>
          </cell>
          <cell r="Q96" t="str">
            <v>Auxiliar Administrativo Grado 01</v>
          </cell>
          <cell r="R96">
            <v>10504</v>
          </cell>
          <cell r="S96" t="str">
            <v>UNIDAD ESTRATÉGICA DE SERVICIOS LOGÍSTICOS.</v>
          </cell>
          <cell r="T96" t="str">
            <v>Itagui</v>
          </cell>
          <cell r="U96" t="str">
            <v>TE</v>
          </cell>
          <cell r="V96" t="str">
            <v>Tecnico</v>
          </cell>
          <cell r="W96" t="str">
            <v>Tecnología en sistemas</v>
          </cell>
          <cell r="X96">
            <v>32290</v>
          </cell>
        </row>
        <row r="97">
          <cell r="A97">
            <v>1152209882</v>
          </cell>
          <cell r="B97" t="str">
            <v>CC</v>
          </cell>
          <cell r="C97" t="str">
            <v>Restrepo Arango Santiago</v>
          </cell>
          <cell r="D97">
            <v>5776472</v>
          </cell>
          <cell r="E97" t="str">
            <v>312 830 9183</v>
          </cell>
          <cell r="F97" t="str">
            <v>santiago.l.d@hotmail.com</v>
          </cell>
          <cell r="G97" t="str">
            <v>Calle 53b 85e 31</v>
          </cell>
          <cell r="H97" t="str">
            <v>M</v>
          </cell>
          <cell r="I97">
            <v>3528547</v>
          </cell>
          <cell r="J97">
            <v>2376270</v>
          </cell>
          <cell r="L97">
            <v>44825</v>
          </cell>
          <cell r="M97">
            <v>44825</v>
          </cell>
          <cell r="N97">
            <v>43</v>
          </cell>
          <cell r="O97" t="str">
            <v>Subgerencia De Servicios</v>
          </cell>
          <cell r="P97">
            <v>306</v>
          </cell>
          <cell r="Q97" t="str">
            <v>Tecnico Administrativo Grado 01</v>
          </cell>
          <cell r="R97">
            <v>10507</v>
          </cell>
          <cell r="S97" t="str">
            <v>COMPRAS Y CONTRATACIÓN</v>
          </cell>
          <cell r="T97" t="str">
            <v>Medellin</v>
          </cell>
          <cell r="U97" t="str">
            <v>TE</v>
          </cell>
          <cell r="V97" t="str">
            <v>Tecnico</v>
          </cell>
          <cell r="W97" t="str">
            <v>Tecnologia En Gestion Administrativa</v>
          </cell>
          <cell r="X97">
            <v>34949</v>
          </cell>
        </row>
        <row r="98">
          <cell r="A98">
            <v>1152466081</v>
          </cell>
          <cell r="B98" t="str">
            <v>CC</v>
          </cell>
          <cell r="C98" t="str">
            <v>Lopez Castrillon Cristian Ferney</v>
          </cell>
          <cell r="D98">
            <v>3206333962</v>
          </cell>
          <cell r="E98">
            <v>3206333962</v>
          </cell>
          <cell r="F98" t="str">
            <v>cristianlopez.clc7@gmail.com</v>
          </cell>
          <cell r="G98" t="str">
            <v>CR 74 97 94 APT 99 01</v>
          </cell>
          <cell r="H98" t="str">
            <v>M</v>
          </cell>
          <cell r="I98">
            <v>6207981</v>
          </cell>
          <cell r="J98">
            <v>4163610</v>
          </cell>
          <cell r="L98">
            <v>44825</v>
          </cell>
          <cell r="M98">
            <v>44825</v>
          </cell>
          <cell r="N98">
            <v>7</v>
          </cell>
          <cell r="O98" t="str">
            <v>Secretaria General.</v>
          </cell>
          <cell r="P98">
            <v>304</v>
          </cell>
          <cell r="Q98" t="str">
            <v>Profesional Universitario GRADO 1</v>
          </cell>
          <cell r="R98">
            <v>10201</v>
          </cell>
          <cell r="S98" t="str">
            <v>UNIDAD DE GESTIÓN JURÍDICA</v>
          </cell>
          <cell r="T98" t="str">
            <v>Medellin</v>
          </cell>
          <cell r="U98" t="str">
            <v>PF</v>
          </cell>
          <cell r="V98" t="str">
            <v>Especialización</v>
          </cell>
          <cell r="W98" t="str">
            <v>Abogado</v>
          </cell>
          <cell r="X98">
            <v>35920</v>
          </cell>
        </row>
        <row r="99">
          <cell r="A99">
            <v>1193547145</v>
          </cell>
          <cell r="B99" t="str">
            <v>CC</v>
          </cell>
          <cell r="C99" t="str">
            <v>Yepez Duque Katherine</v>
          </cell>
          <cell r="D99">
            <v>3053629700</v>
          </cell>
          <cell r="E99">
            <v>3053629700</v>
          </cell>
          <cell r="F99" t="str">
            <v>katherineyepezduque2016@gmail.com</v>
          </cell>
          <cell r="G99" t="str">
            <v>CR 53 A 12 B SUR 18 IN 201</v>
          </cell>
          <cell r="H99" t="str">
            <v>F</v>
          </cell>
          <cell r="I99">
            <v>6961491</v>
          </cell>
          <cell r="J99">
            <v>2977500</v>
          </cell>
          <cell r="L99">
            <v>44977</v>
          </cell>
          <cell r="M99">
            <v>44977</v>
          </cell>
          <cell r="N99">
            <v>38</v>
          </cell>
          <cell r="O99" t="str">
            <v>Auditoria Interna</v>
          </cell>
          <cell r="P99">
            <v>305</v>
          </cell>
          <cell r="Q99" t="str">
            <v>Profesional Universitario Grado 02</v>
          </cell>
          <cell r="R99">
            <v>10300</v>
          </cell>
          <cell r="S99" t="str">
            <v>AUDITORÍA INTERNA</v>
          </cell>
          <cell r="T99" t="str">
            <v>Medellin</v>
          </cell>
          <cell r="U99" t="str">
            <v>PF</v>
          </cell>
          <cell r="V99" t="str">
            <v>Especialización</v>
          </cell>
          <cell r="W99" t="str">
            <v>Contador Publico</v>
          </cell>
          <cell r="X99">
            <v>36891</v>
          </cell>
        </row>
        <row r="100">
          <cell r="A100">
            <v>1214713452</v>
          </cell>
          <cell r="B100" t="str">
            <v>CC</v>
          </cell>
          <cell r="C100" t="str">
            <v>Garcia Bolivar Cristian Alejandro</v>
          </cell>
          <cell r="D100">
            <v>2973302</v>
          </cell>
          <cell r="E100">
            <v>3175396438</v>
          </cell>
          <cell r="F100" t="str">
            <v>cgarcia;esu.com.co</v>
          </cell>
          <cell r="G100" t="str">
            <v>Carrera 98 70D 64 Int 502</v>
          </cell>
          <cell r="H100" t="str">
            <v>M</v>
          </cell>
          <cell r="I100">
            <v>4211491</v>
          </cell>
          <cell r="J100">
            <v>3637050</v>
          </cell>
          <cell r="L100">
            <v>44231</v>
          </cell>
          <cell r="M100">
            <v>44231</v>
          </cell>
          <cell r="N100">
            <v>43</v>
          </cell>
          <cell r="O100" t="str">
            <v>Subgerencia De Servicios</v>
          </cell>
          <cell r="P100">
            <v>314</v>
          </cell>
          <cell r="Q100" t="str">
            <v>Tecnico Administrativo Grado 02</v>
          </cell>
          <cell r="R100">
            <v>10501</v>
          </cell>
          <cell r="S100" t="str">
            <v>UNIDAD ESTRATÉGICA DE SERVICIOS EN SEGURIDAD-VIGILANCIA.</v>
          </cell>
          <cell r="T100" t="str">
            <v>Medellin</v>
          </cell>
          <cell r="U100" t="str">
            <v>TE</v>
          </cell>
          <cell r="V100" t="str">
            <v>Profesional</v>
          </cell>
          <cell r="W100" t="str">
            <v>Abogado</v>
          </cell>
          <cell r="X100">
            <v>33756</v>
          </cell>
        </row>
        <row r="101">
          <cell r="A101">
            <v>1214748113</v>
          </cell>
          <cell r="B101" t="str">
            <v>CC</v>
          </cell>
          <cell r="C101" t="str">
            <v>VANEGAS RAMIREZ LAURA VALENTINA</v>
          </cell>
          <cell r="D101">
            <v>3215294655</v>
          </cell>
          <cell r="F101" t="str">
            <v>vanegasvalentina02@gmail.com</v>
          </cell>
          <cell r="G101" t="str">
            <v>CR 37 96 09</v>
          </cell>
          <cell r="H101" t="str">
            <v>M</v>
          </cell>
          <cell r="I101">
            <v>3528547</v>
          </cell>
          <cell r="J101">
            <v>1496970</v>
          </cell>
          <cell r="L101">
            <v>44978</v>
          </cell>
          <cell r="M101">
            <v>44978</v>
          </cell>
          <cell r="N101">
            <v>12</v>
          </cell>
          <cell r="O101" t="str">
            <v>Oficina Estrategica</v>
          </cell>
          <cell r="P101">
            <v>306</v>
          </cell>
          <cell r="Q101" t="str">
            <v>Tecnico Administrativo Grado 01</v>
          </cell>
          <cell r="R101">
            <v>10101</v>
          </cell>
          <cell r="S101" t="str">
            <v>OFICINA ESTRATÉGICA</v>
          </cell>
          <cell r="T101" t="str">
            <v>Medellin</v>
          </cell>
          <cell r="U101" t="str">
            <v>TE</v>
          </cell>
          <cell r="V101" t="str">
            <v>Profesional</v>
          </cell>
          <cell r="W101" t="str">
            <v>Comunicaciones</v>
          </cell>
          <cell r="X101">
            <v>36466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pleadosoctubre272022"/>
    </sheetNames>
    <sheetDataSet>
      <sheetData sheetId="0" refreshError="1">
        <row r="1">
          <cell r="A1" t="str">
            <v>Empleado</v>
          </cell>
          <cell r="B1" t="str">
            <v>Tipo DNI</v>
          </cell>
          <cell r="C1" t="str">
            <v>Nombre</v>
          </cell>
          <cell r="D1" t="str">
            <v>Telefono</v>
          </cell>
          <cell r="E1" t="str">
            <v>Celular</v>
          </cell>
          <cell r="F1" t="str">
            <v>Email</v>
          </cell>
          <cell r="G1" t="str">
            <v>Direccion</v>
          </cell>
          <cell r="H1" t="str">
            <v>Sexo</v>
          </cell>
          <cell r="I1" t="str">
            <v>Salario</v>
          </cell>
          <cell r="J1" t="str">
            <v>Salario Promedio</v>
          </cell>
          <cell r="K1" t="str">
            <v>Subsidio</v>
          </cell>
          <cell r="L1" t="str">
            <v>Fecha Primer Ingreso</v>
          </cell>
          <cell r="M1" t="str">
            <v>Fecha Ultimo Ingreso</v>
          </cell>
          <cell r="N1" t="str">
            <v>Dependencia</v>
          </cell>
          <cell r="O1" t="str">
            <v>Nombre Dependencia</v>
          </cell>
          <cell r="P1" t="str">
            <v>Cargo</v>
          </cell>
          <cell r="Q1" t="str">
            <v>Nombre Cargo</v>
          </cell>
          <cell r="R1" t="str">
            <v>Codigo CCosto</v>
          </cell>
          <cell r="S1" t="str">
            <v>Nombre CCosto</v>
          </cell>
          <cell r="T1" t="str">
            <v>Nombre Municipio</v>
          </cell>
          <cell r="U1" t="str">
            <v>Clase Empleado</v>
          </cell>
          <cell r="V1" t="str">
            <v>Escolaridad</v>
          </cell>
          <cell r="W1" t="str">
            <v>Profesion</v>
          </cell>
        </row>
        <row r="2">
          <cell r="A2">
            <v>3402475</v>
          </cell>
          <cell r="B2" t="str">
            <v>CC</v>
          </cell>
          <cell r="C2" t="str">
            <v>Velasquez Perez Juan David</v>
          </cell>
          <cell r="D2">
            <v>3287083</v>
          </cell>
          <cell r="E2">
            <v>3005703790</v>
          </cell>
          <cell r="F2" t="str">
            <v>juandavid.velasquez@gmail.com</v>
          </cell>
          <cell r="G2" t="str">
            <v>Calle 127C sur 54 53</v>
          </cell>
          <cell r="H2" t="str">
            <v>M</v>
          </cell>
          <cell r="I2" t="str">
            <v>6047158.5</v>
          </cell>
          <cell r="J2">
            <v>6047158</v>
          </cell>
          <cell r="L2">
            <v>44362</v>
          </cell>
          <cell r="M2">
            <v>44362</v>
          </cell>
          <cell r="N2">
            <v>32</v>
          </cell>
          <cell r="O2" t="str">
            <v>Subgerencia Comercial Y De Mercadeo</v>
          </cell>
          <cell r="P2">
            <v>305</v>
          </cell>
          <cell r="Q2" t="str">
            <v>Profesional Universitario Grado 02</v>
          </cell>
          <cell r="R2">
            <v>10602</v>
          </cell>
          <cell r="S2" t="str">
            <v>UNIDAD DE MERCADEO Y  VENTAS</v>
          </cell>
          <cell r="T2" t="str">
            <v>Caldas</v>
          </cell>
          <cell r="U2" t="str">
            <v>PF</v>
          </cell>
          <cell r="V2" t="str">
            <v>Profesional</v>
          </cell>
          <cell r="W2" t="str">
            <v>Ingeniero Sistemas Informaticos</v>
          </cell>
        </row>
        <row r="3">
          <cell r="A3">
            <v>8046319</v>
          </cell>
          <cell r="B3" t="str">
            <v>CC</v>
          </cell>
          <cell r="C3" t="str">
            <v>Ospina Valencia Jaime Alberto</v>
          </cell>
          <cell r="D3">
            <v>6118590</v>
          </cell>
          <cell r="E3">
            <v>3106434601</v>
          </cell>
          <cell r="F3" t="str">
            <v>jospina@esu.com.co</v>
          </cell>
          <cell r="G3" t="str">
            <v>Carrera 63 33 60 Apto 1818</v>
          </cell>
          <cell r="H3" t="str">
            <v>M</v>
          </cell>
          <cell r="I3" t="str">
            <v>3065102.74</v>
          </cell>
          <cell r="J3">
            <v>3065103</v>
          </cell>
          <cell r="L3">
            <v>44235</v>
          </cell>
          <cell r="M3">
            <v>44235</v>
          </cell>
          <cell r="N3">
            <v>42</v>
          </cell>
          <cell r="O3" t="str">
            <v>Subgerencia Administrativa Y Financiera</v>
          </cell>
          <cell r="P3">
            <v>306</v>
          </cell>
          <cell r="Q3" t="str">
            <v>Tecnico Administrativo Grado 01</v>
          </cell>
          <cell r="R3">
            <v>10401</v>
          </cell>
          <cell r="S3" t="str">
            <v>UNIDAD DE CONTABILIDAD Y COSTOS.</v>
          </cell>
          <cell r="T3" t="str">
            <v>Itagui</v>
          </cell>
          <cell r="U3" t="str">
            <v>PF</v>
          </cell>
          <cell r="V3" t="str">
            <v>Profesional</v>
          </cell>
          <cell r="W3" t="str">
            <v>Ingeniero Administrativo</v>
          </cell>
        </row>
        <row r="4">
          <cell r="A4">
            <v>8128084</v>
          </cell>
          <cell r="B4" t="str">
            <v>CC</v>
          </cell>
          <cell r="C4" t="str">
            <v>Ardila Gonzalez Erwin Felipe</v>
          </cell>
          <cell r="D4">
            <v>3017021335</v>
          </cell>
          <cell r="F4" t="str">
            <v>eardila@esu.com.co</v>
          </cell>
          <cell r="G4" t="str">
            <v>Carrera 40 8513</v>
          </cell>
          <cell r="H4" t="str">
            <v>M</v>
          </cell>
          <cell r="I4" t="str">
            <v>2375363.62</v>
          </cell>
          <cell r="J4">
            <v>2375364</v>
          </cell>
          <cell r="L4" t="str">
            <v>19-APR-21</v>
          </cell>
          <cell r="M4" t="str">
            <v>19-APR-21</v>
          </cell>
          <cell r="N4">
            <v>43</v>
          </cell>
          <cell r="O4" t="str">
            <v>Subgerencia De Servicios</v>
          </cell>
          <cell r="P4">
            <v>308</v>
          </cell>
          <cell r="Q4" t="str">
            <v>Auxiliar Administrativo Grado 01</v>
          </cell>
          <cell r="R4">
            <v>10504</v>
          </cell>
          <cell r="S4" t="str">
            <v>UNIDAD ESTRATÉGICA DE SERVICIOS LOGÍSTICOS.</v>
          </cell>
          <cell r="T4" t="str">
            <v>Medellin</v>
          </cell>
          <cell r="U4" t="str">
            <v>TE</v>
          </cell>
          <cell r="V4" t="str">
            <v>Tecnólogo</v>
          </cell>
        </row>
        <row r="5">
          <cell r="A5">
            <v>8128353</v>
          </cell>
          <cell r="B5" t="str">
            <v>CC</v>
          </cell>
          <cell r="C5" t="str">
            <v>Hernandez Gilrado Juan Felipe</v>
          </cell>
          <cell r="D5">
            <v>2985632</v>
          </cell>
          <cell r="F5" t="str">
            <v>jhernandez@esu.com.co</v>
          </cell>
          <cell r="G5" t="str">
            <v>Carrera 15A 9A 23 apto 1203</v>
          </cell>
          <cell r="H5" t="str">
            <v>M</v>
          </cell>
          <cell r="I5" t="str">
            <v>11298930.36</v>
          </cell>
          <cell r="J5" t="str">
            <v>11298930.36</v>
          </cell>
          <cell r="L5">
            <v>44236</v>
          </cell>
          <cell r="M5">
            <v>44236</v>
          </cell>
          <cell r="N5">
            <v>7</v>
          </cell>
          <cell r="O5" t="str">
            <v>Secretaria General.</v>
          </cell>
          <cell r="P5" t="str">
            <v>2054-1</v>
          </cell>
          <cell r="Q5" t="str">
            <v>Secretario General</v>
          </cell>
          <cell r="R5">
            <v>10200</v>
          </cell>
          <cell r="S5" t="str">
            <v>PRESUPUESTO SECRETARIA GENERAL</v>
          </cell>
          <cell r="T5" t="str">
            <v>Medellin</v>
          </cell>
          <cell r="U5" t="str">
            <v>AD</v>
          </cell>
          <cell r="V5" t="str">
            <v>Especialización</v>
          </cell>
          <cell r="W5" t="str">
            <v>Abogado</v>
          </cell>
        </row>
        <row r="6">
          <cell r="A6">
            <v>8406127</v>
          </cell>
          <cell r="B6" t="str">
            <v>CC</v>
          </cell>
          <cell r="C6" t="str">
            <v>Londoño Sanchez Luis Fernando</v>
          </cell>
          <cell r="D6">
            <v>2535582</v>
          </cell>
          <cell r="E6">
            <v>3022907044</v>
          </cell>
          <cell r="F6" t="str">
            <v>llondono@esu.com.co</v>
          </cell>
          <cell r="G6" t="str">
            <v>Cll 43D Nro. 116-11</v>
          </cell>
          <cell r="H6" t="str">
            <v>M</v>
          </cell>
          <cell r="I6" t="str">
            <v>3658348.19</v>
          </cell>
          <cell r="J6">
            <v>3658348</v>
          </cell>
          <cell r="L6" t="str">
            <v>03-JAN-11</v>
          </cell>
          <cell r="M6" t="str">
            <v>03-JAN-11</v>
          </cell>
          <cell r="N6">
            <v>12</v>
          </cell>
          <cell r="O6" t="str">
            <v>Oficina Estrategica</v>
          </cell>
          <cell r="P6">
            <v>316</v>
          </cell>
          <cell r="Q6" t="str">
            <v>Tecnico Operativo Grado 01</v>
          </cell>
          <cell r="R6">
            <v>10703</v>
          </cell>
          <cell r="S6" t="str">
            <v>PLANEACIÓN DE LA TECNOLOGIA Y LA INFORMACIÓN</v>
          </cell>
          <cell r="T6" t="str">
            <v>Medellin</v>
          </cell>
          <cell r="U6" t="str">
            <v>TE</v>
          </cell>
          <cell r="V6" t="str">
            <v>Tecnólogo</v>
          </cell>
          <cell r="W6" t="str">
            <v>Tecnologo En Sistematizacion De Datos</v>
          </cell>
        </row>
        <row r="7">
          <cell r="A7">
            <v>8466507</v>
          </cell>
          <cell r="B7" t="str">
            <v>CC</v>
          </cell>
          <cell r="C7" t="str">
            <v>Villada Diez Lucas Israel</v>
          </cell>
          <cell r="D7">
            <v>5454304</v>
          </cell>
          <cell r="E7" t="str">
            <v>321 3393188</v>
          </cell>
          <cell r="F7" t="str">
            <v>lvillada@esu.com.co</v>
          </cell>
          <cell r="G7" t="str">
            <v>Calle 54A  30  22</v>
          </cell>
          <cell r="H7" t="str">
            <v>M</v>
          </cell>
          <cell r="I7" t="str">
            <v>3065102.74</v>
          </cell>
          <cell r="J7">
            <v>3390243</v>
          </cell>
          <cell r="L7">
            <v>42401</v>
          </cell>
          <cell r="M7">
            <v>42401</v>
          </cell>
          <cell r="N7">
            <v>43</v>
          </cell>
          <cell r="O7" t="str">
            <v>Subgerencia De Servicios</v>
          </cell>
          <cell r="P7">
            <v>306</v>
          </cell>
          <cell r="Q7" t="str">
            <v>Tecnico Administrativo Grado 01</v>
          </cell>
          <cell r="R7">
            <v>10501</v>
          </cell>
          <cell r="S7" t="str">
            <v>UNIDAD ESTRATÉGICA DE SERVICIOS EN SEGURIDAD-VIGILANCIA.</v>
          </cell>
          <cell r="T7" t="str">
            <v>Medellin</v>
          </cell>
          <cell r="U7" t="str">
            <v>TE</v>
          </cell>
          <cell r="V7" t="str">
            <v>Tecnólogo</v>
          </cell>
          <cell r="W7" t="str">
            <v>TEC INVESTIGACION JUDICIAL</v>
          </cell>
        </row>
        <row r="8">
          <cell r="A8">
            <v>9735466</v>
          </cell>
          <cell r="B8" t="str">
            <v>CC</v>
          </cell>
          <cell r="C8" t="str">
            <v>Devia   Mauricio</v>
          </cell>
          <cell r="D8">
            <v>4871855</v>
          </cell>
          <cell r="E8">
            <v>3116700130</v>
          </cell>
          <cell r="F8" t="str">
            <v>mdevia.ext@esu.com.co</v>
          </cell>
          <cell r="G8" t="str">
            <v>carrera 85 nro 34 B 32 apto 503</v>
          </cell>
          <cell r="H8" t="str">
            <v>M</v>
          </cell>
          <cell r="I8" t="str">
            <v>6047158.5</v>
          </cell>
          <cell r="J8">
            <v>6047159</v>
          </cell>
          <cell r="L8" t="str">
            <v>27-JAN-22</v>
          </cell>
          <cell r="M8" t="str">
            <v>27-JAN-22</v>
          </cell>
          <cell r="N8">
            <v>38</v>
          </cell>
          <cell r="O8" t="str">
            <v>Auditoria Interna</v>
          </cell>
          <cell r="P8">
            <v>305</v>
          </cell>
          <cell r="Q8" t="str">
            <v>Profesional Universitario Grado 02</v>
          </cell>
          <cell r="R8">
            <v>10300</v>
          </cell>
          <cell r="S8" t="str">
            <v>AUDITORÍA INTERNA</v>
          </cell>
          <cell r="T8" t="str">
            <v>Medellin</v>
          </cell>
          <cell r="U8" t="str">
            <v>PF</v>
          </cell>
          <cell r="V8" t="str">
            <v>Profesional</v>
          </cell>
          <cell r="W8" t="str">
            <v>Contador Publico</v>
          </cell>
        </row>
        <row r="9">
          <cell r="A9">
            <v>11228223</v>
          </cell>
          <cell r="B9" t="str">
            <v>CC</v>
          </cell>
          <cell r="C9" t="str">
            <v>Patiño Restrepo Mauricio Alejandro</v>
          </cell>
          <cell r="E9">
            <v>3012980659</v>
          </cell>
          <cell r="F9" t="str">
            <v>mpatino@esu.com.co</v>
          </cell>
          <cell r="G9" t="str">
            <v>Carrera 22 C 16 16</v>
          </cell>
          <cell r="H9" t="str">
            <v>M</v>
          </cell>
          <cell r="I9" t="str">
            <v>11298930.36</v>
          </cell>
          <cell r="J9">
            <v>11298930</v>
          </cell>
          <cell r="L9">
            <v>44271</v>
          </cell>
          <cell r="M9" t="str">
            <v>18-AUG-21</v>
          </cell>
          <cell r="N9">
            <v>43</v>
          </cell>
          <cell r="O9" t="str">
            <v>Subgerencia De Servicios</v>
          </cell>
          <cell r="P9">
            <v>313</v>
          </cell>
          <cell r="Q9" t="str">
            <v>Subgerente De Servicios Grado 02</v>
          </cell>
          <cell r="R9">
            <v>10500</v>
          </cell>
          <cell r="S9" t="str">
            <v>SUBGERENCIA DE SERVICIOS.</v>
          </cell>
          <cell r="T9" t="str">
            <v>CARTAGO</v>
          </cell>
          <cell r="U9" t="str">
            <v>PF</v>
          </cell>
          <cell r="V9" t="str">
            <v>Profesional</v>
          </cell>
          <cell r="W9" t="str">
            <v>INGENIERO DE SISTEMAS</v>
          </cell>
        </row>
        <row r="10">
          <cell r="A10">
            <v>15265965</v>
          </cell>
          <cell r="B10" t="str">
            <v>CC</v>
          </cell>
          <cell r="C10" t="str">
            <v xml:space="preserve">Ospina Caro Duberney </v>
          </cell>
          <cell r="D10">
            <v>2728521</v>
          </cell>
          <cell r="E10">
            <v>3122231203</v>
          </cell>
          <cell r="F10" t="str">
            <v>dospinac;esu.com.co</v>
          </cell>
          <cell r="G10" t="str">
            <v>Cll 83A #66B-60</v>
          </cell>
          <cell r="H10" t="str">
            <v>M</v>
          </cell>
          <cell r="I10" t="str">
            <v>3065102.74</v>
          </cell>
          <cell r="J10">
            <v>3489363</v>
          </cell>
          <cell r="L10" t="str">
            <v>25-APR-16</v>
          </cell>
          <cell r="M10">
            <v>42917</v>
          </cell>
          <cell r="N10">
            <v>43</v>
          </cell>
          <cell r="O10" t="str">
            <v>Subgerencia De Servicios</v>
          </cell>
          <cell r="P10">
            <v>306</v>
          </cell>
          <cell r="Q10" t="str">
            <v>Tecnico Administrativo Grado 01</v>
          </cell>
          <cell r="R10">
            <v>10501</v>
          </cell>
          <cell r="S10" t="str">
            <v>UNIDAD ESTRATÉGICA DE SERVICIOS EN SEGURIDAD-VIGILANCIA.</v>
          </cell>
          <cell r="T10" t="str">
            <v>Bello</v>
          </cell>
          <cell r="U10" t="str">
            <v>TE</v>
          </cell>
          <cell r="V10" t="str">
            <v>Tecnico</v>
          </cell>
          <cell r="W10" t="str">
            <v>Otros Tecnicos En Electricidad Electroni</v>
          </cell>
        </row>
        <row r="11">
          <cell r="A11">
            <v>15296815</v>
          </cell>
          <cell r="B11" t="str">
            <v>CC</v>
          </cell>
          <cell r="C11" t="str">
            <v>Hernandez Mora Victor Agustin</v>
          </cell>
          <cell r="D11">
            <v>3117541842</v>
          </cell>
          <cell r="E11">
            <v>3117541842</v>
          </cell>
          <cell r="F11" t="str">
            <v>agustinhm15@hotmail.com</v>
          </cell>
          <cell r="G11" t="str">
            <v>Calle 76ca 90d 32</v>
          </cell>
          <cell r="H11" t="str">
            <v>F</v>
          </cell>
          <cell r="I11" t="str">
            <v>6047158.5</v>
          </cell>
          <cell r="J11">
            <v>6047159</v>
          </cell>
          <cell r="L11" t="str">
            <v>13-AUG-21</v>
          </cell>
          <cell r="M11" t="str">
            <v>13-AUG-21</v>
          </cell>
          <cell r="N11">
            <v>43</v>
          </cell>
          <cell r="O11" t="str">
            <v>Subgerencia De Servicios</v>
          </cell>
          <cell r="P11">
            <v>305</v>
          </cell>
          <cell r="Q11" t="str">
            <v>Profesional Universitario Grado 02</v>
          </cell>
          <cell r="R11">
            <v>10502</v>
          </cell>
          <cell r="S11" t="str">
            <v>UNIDAD ESTRATÉGICA DE SERVICIOS EN SEGURIDAD-SIS.</v>
          </cell>
          <cell r="T11" t="str">
            <v>Medellin</v>
          </cell>
          <cell r="U11" t="str">
            <v>AD</v>
          </cell>
          <cell r="W11" t="str">
            <v>Ingeniero Electronico</v>
          </cell>
        </row>
        <row r="12">
          <cell r="A12">
            <v>15348571</v>
          </cell>
          <cell r="B12" t="str">
            <v>CC</v>
          </cell>
          <cell r="C12" t="str">
            <v>Arcila Ospina Carlos Alberto</v>
          </cell>
          <cell r="D12">
            <v>3780958</v>
          </cell>
          <cell r="E12">
            <v>3007840690</v>
          </cell>
          <cell r="F12" t="str">
            <v>carcila@esu.com.co</v>
          </cell>
          <cell r="G12" t="str">
            <v>Calle 75sur 43a 90 apt1203</v>
          </cell>
          <cell r="H12" t="str">
            <v>M</v>
          </cell>
          <cell r="I12" t="str">
            <v>5392617.03</v>
          </cell>
          <cell r="J12">
            <v>5392617</v>
          </cell>
          <cell r="L12">
            <v>44335</v>
          </cell>
          <cell r="M12">
            <v>44335</v>
          </cell>
          <cell r="N12">
            <v>12</v>
          </cell>
          <cell r="O12" t="str">
            <v>Oficina Estrategica</v>
          </cell>
          <cell r="P12">
            <v>304</v>
          </cell>
          <cell r="Q12" t="str">
            <v>Profesional Universitario GRADO 1</v>
          </cell>
          <cell r="R12">
            <v>10101</v>
          </cell>
          <cell r="S12" t="str">
            <v>OFICINA ESTRATÉGICA</v>
          </cell>
          <cell r="T12" t="str">
            <v>Medellin</v>
          </cell>
          <cell r="U12" t="str">
            <v>PF</v>
          </cell>
          <cell r="V12" t="str">
            <v>Profesional</v>
          </cell>
          <cell r="W12" t="str">
            <v>Ingenieria Imformatica</v>
          </cell>
        </row>
        <row r="13">
          <cell r="A13">
            <v>15434955</v>
          </cell>
          <cell r="B13" t="str">
            <v>CC</v>
          </cell>
          <cell r="C13" t="str">
            <v>Arias Tamayo Sandro Javier</v>
          </cell>
          <cell r="E13">
            <v>3502119289</v>
          </cell>
          <cell r="F13" t="str">
            <v>sarias@esu.com.co</v>
          </cell>
          <cell r="G13" t="str">
            <v>Carrera 73C 74 85</v>
          </cell>
          <cell r="H13" t="str">
            <v>M</v>
          </cell>
          <cell r="I13" t="str">
            <v>7356244.65</v>
          </cell>
          <cell r="J13" t="str">
            <v>7356244.65</v>
          </cell>
          <cell r="L13">
            <v>44138</v>
          </cell>
          <cell r="M13">
            <v>44138</v>
          </cell>
          <cell r="N13">
            <v>42</v>
          </cell>
          <cell r="O13" t="str">
            <v>Subgerencia Administrativa Y Financiera</v>
          </cell>
          <cell r="P13">
            <v>9907</v>
          </cell>
          <cell r="Q13" t="str">
            <v>Tesorero General Grado 04</v>
          </cell>
          <cell r="R13">
            <v>10403</v>
          </cell>
          <cell r="S13" t="str">
            <v>UNIDAD DE TESORERÍA.</v>
          </cell>
          <cell r="T13" t="str">
            <v>Medellin</v>
          </cell>
          <cell r="U13" t="str">
            <v>AD</v>
          </cell>
          <cell r="V13" t="str">
            <v>Especialización</v>
          </cell>
          <cell r="W13" t="str">
            <v>Contador Publico</v>
          </cell>
        </row>
        <row r="14">
          <cell r="A14">
            <v>15510178</v>
          </cell>
          <cell r="B14" t="str">
            <v>CC</v>
          </cell>
          <cell r="C14" t="str">
            <v>Perez Echeverry Victor Hugo</v>
          </cell>
          <cell r="D14">
            <v>2948687</v>
          </cell>
          <cell r="E14">
            <v>3176384119</v>
          </cell>
          <cell r="F14" t="str">
            <v>vperez@esu.com.co</v>
          </cell>
          <cell r="G14" t="str">
            <v>Calle 17 Cr 40B 65 apto 401 Ed London</v>
          </cell>
          <cell r="H14" t="str">
            <v>M</v>
          </cell>
          <cell r="I14" t="str">
            <v>9331901.21</v>
          </cell>
          <cell r="J14" t="str">
            <v>9331901.21</v>
          </cell>
          <cell r="L14">
            <v>44124</v>
          </cell>
          <cell r="M14">
            <v>44124</v>
          </cell>
          <cell r="N14">
            <v>12</v>
          </cell>
          <cell r="O14" t="str">
            <v>Oficina Estrategica</v>
          </cell>
          <cell r="P14">
            <v>307</v>
          </cell>
          <cell r="Q14" t="str">
            <v>Jefe De Oficina Grado 01</v>
          </cell>
          <cell r="R14">
            <v>10101</v>
          </cell>
          <cell r="S14" t="str">
            <v>OFICINA ESTRATÉGICA</v>
          </cell>
          <cell r="T14" t="str">
            <v>Medellin</v>
          </cell>
          <cell r="U14" t="str">
            <v>AD</v>
          </cell>
          <cell r="V14" t="str">
            <v>Magister</v>
          </cell>
          <cell r="W14" t="str">
            <v>Administracion De Empresas</v>
          </cell>
        </row>
        <row r="15">
          <cell r="A15">
            <v>31449962</v>
          </cell>
          <cell r="B15" t="str">
            <v>CC</v>
          </cell>
          <cell r="C15" t="str">
            <v>Ceballos Arbelaez Flor Maria</v>
          </cell>
          <cell r="D15">
            <v>5734024</v>
          </cell>
          <cell r="E15">
            <v>3176955763</v>
          </cell>
          <cell r="F15" t="str">
            <v>fceballos@esu.com.co</v>
          </cell>
          <cell r="G15" t="str">
            <v>Cra  84 N° 45 C 80</v>
          </cell>
          <cell r="H15" t="str">
            <v>F</v>
          </cell>
          <cell r="I15" t="str">
            <v>2375363.62</v>
          </cell>
          <cell r="J15">
            <v>2375364</v>
          </cell>
          <cell r="L15" t="str">
            <v>08-JAN-08</v>
          </cell>
          <cell r="M15" t="str">
            <v>08-JAN-08</v>
          </cell>
          <cell r="N15">
            <v>42</v>
          </cell>
          <cell r="O15" t="str">
            <v>Subgerencia Administrativa Y Financiera</v>
          </cell>
          <cell r="P15">
            <v>308</v>
          </cell>
          <cell r="Q15" t="str">
            <v>Auxiliar Administrativo Grado 01</v>
          </cell>
          <cell r="R15">
            <v>10405</v>
          </cell>
          <cell r="S15" t="str">
            <v>UNIDAD DE BIENES Y SERVICIOS.</v>
          </cell>
          <cell r="T15" t="str">
            <v>Medellin</v>
          </cell>
          <cell r="U15" t="str">
            <v>TE</v>
          </cell>
          <cell r="V15" t="str">
            <v>Bachiller</v>
          </cell>
        </row>
        <row r="16">
          <cell r="A16">
            <v>32205480</v>
          </cell>
          <cell r="B16" t="str">
            <v>CC</v>
          </cell>
          <cell r="C16" t="str">
            <v>Ramirez Pardo July Carolina</v>
          </cell>
          <cell r="D16">
            <v>3012082138</v>
          </cell>
          <cell r="E16">
            <v>3012082138</v>
          </cell>
          <cell r="F16" t="str">
            <v>jramirez@esu.com.co</v>
          </cell>
          <cell r="G16" t="str">
            <v>Calle 57 27 41 apto 401</v>
          </cell>
          <cell r="H16" t="str">
            <v>F</v>
          </cell>
          <cell r="I16">
            <v>5392617</v>
          </cell>
          <cell r="J16">
            <v>5392617</v>
          </cell>
          <cell r="L16">
            <v>44837</v>
          </cell>
          <cell r="M16">
            <v>44837</v>
          </cell>
          <cell r="N16">
            <v>43</v>
          </cell>
          <cell r="O16" t="str">
            <v>Subgerencia De Servicios</v>
          </cell>
          <cell r="P16">
            <v>304</v>
          </cell>
          <cell r="Q16" t="str">
            <v>Profesional Universitario GRADO 1</v>
          </cell>
          <cell r="R16">
            <v>10507</v>
          </cell>
          <cell r="S16" t="str">
            <v>COMPRAS Y CONTRATACIÓN</v>
          </cell>
          <cell r="T16" t="str">
            <v>Medellin</v>
          </cell>
          <cell r="U16" t="str">
            <v>PF</v>
          </cell>
          <cell r="V16" t="str">
            <v>Profesional</v>
          </cell>
          <cell r="W16" t="str">
            <v>Contador Publico</v>
          </cell>
        </row>
        <row r="17">
          <cell r="A17">
            <v>32252446</v>
          </cell>
          <cell r="B17" t="str">
            <v>CC</v>
          </cell>
          <cell r="C17" t="str">
            <v>Hurtado Hernandez Nancy</v>
          </cell>
          <cell r="D17">
            <v>3319482</v>
          </cell>
          <cell r="E17">
            <v>3135239693</v>
          </cell>
          <cell r="F17" t="str">
            <v>nancyhurtaher@hotmail.com</v>
          </cell>
          <cell r="G17" t="str">
            <v>Carrera 41 40DD sur 20 Barrio el Dorado</v>
          </cell>
          <cell r="H17" t="str">
            <v>?</v>
          </cell>
          <cell r="I17" t="str">
            <v>5392617.03</v>
          </cell>
          <cell r="J17">
            <v>5392617</v>
          </cell>
          <cell r="L17">
            <v>44511</v>
          </cell>
          <cell r="M17">
            <v>44511</v>
          </cell>
          <cell r="N17">
            <v>43</v>
          </cell>
          <cell r="O17" t="str">
            <v>Subgerencia De Servicios</v>
          </cell>
          <cell r="P17">
            <v>304</v>
          </cell>
          <cell r="Q17" t="str">
            <v>Profesional Universitario GRADO 1</v>
          </cell>
          <cell r="R17">
            <v>10506</v>
          </cell>
          <cell r="S17" t="str">
            <v>TECNOLOGÍA Y TELECOMUNICACIONES SIS</v>
          </cell>
          <cell r="T17" t="str">
            <v>Envigado</v>
          </cell>
          <cell r="U17" t="str">
            <v>PF</v>
          </cell>
          <cell r="V17" t="str">
            <v>Profesional</v>
          </cell>
          <cell r="W17" t="str">
            <v>Administracion Financiera</v>
          </cell>
        </row>
        <row r="18">
          <cell r="A18">
            <v>32350150</v>
          </cell>
          <cell r="B18" t="str">
            <v>CC</v>
          </cell>
          <cell r="C18" t="str">
            <v>Gamarra Rodriguez Monica Tatiana</v>
          </cell>
          <cell r="D18">
            <v>4948432</v>
          </cell>
          <cell r="E18">
            <v>3154917101</v>
          </cell>
          <cell r="F18" t="str">
            <v>mgamarra@esu.com.co</v>
          </cell>
          <cell r="G18" t="str">
            <v>Calle 32B Sur 45B 74</v>
          </cell>
          <cell r="H18" t="str">
            <v>F</v>
          </cell>
          <cell r="I18" t="str">
            <v>6047159.57</v>
          </cell>
          <cell r="J18">
            <v>6047160</v>
          </cell>
          <cell r="L18" t="str">
            <v>12-JAN-21</v>
          </cell>
          <cell r="M18" t="str">
            <v>12-JAN-21</v>
          </cell>
          <cell r="N18">
            <v>7</v>
          </cell>
          <cell r="O18" t="str">
            <v>Secretaria General.</v>
          </cell>
          <cell r="P18">
            <v>305</v>
          </cell>
          <cell r="Q18" t="str">
            <v>Profesional Universitario Grado 02</v>
          </cell>
          <cell r="R18">
            <v>10201</v>
          </cell>
          <cell r="S18" t="str">
            <v>UNIDAD DE GESTIÓN JURÍDICA</v>
          </cell>
          <cell r="T18" t="str">
            <v>Envigado</v>
          </cell>
          <cell r="U18" t="str">
            <v>PF</v>
          </cell>
          <cell r="V18" t="str">
            <v>Especialización</v>
          </cell>
          <cell r="W18" t="str">
            <v>Abogado</v>
          </cell>
        </row>
        <row r="19">
          <cell r="A19">
            <v>39299855</v>
          </cell>
          <cell r="B19" t="str">
            <v>CC</v>
          </cell>
          <cell r="C19" t="str">
            <v>Carrascal Oliver Sidys Esther</v>
          </cell>
          <cell r="D19">
            <v>4896758</v>
          </cell>
          <cell r="E19">
            <v>3214183136</v>
          </cell>
          <cell r="F19" t="str">
            <v>scarrascal@esu.com.co</v>
          </cell>
          <cell r="G19" t="str">
            <v>CRA 40B 15 300</v>
          </cell>
          <cell r="H19" t="str">
            <v>F</v>
          </cell>
          <cell r="I19" t="str">
            <v>5392617.03</v>
          </cell>
          <cell r="J19">
            <v>5392617</v>
          </cell>
          <cell r="L19" t="str">
            <v>13-APR-21</v>
          </cell>
          <cell r="M19" t="str">
            <v>13-APR-21</v>
          </cell>
          <cell r="N19">
            <v>42</v>
          </cell>
          <cell r="O19" t="str">
            <v>Subgerencia Administrativa Y Financiera</v>
          </cell>
          <cell r="P19">
            <v>304</v>
          </cell>
          <cell r="Q19" t="str">
            <v>Profesional Universitario GRADO 1</v>
          </cell>
          <cell r="R19">
            <v>10403</v>
          </cell>
          <cell r="S19" t="str">
            <v>UNIDAD DE TESORERÍA.</v>
          </cell>
          <cell r="T19" t="str">
            <v>Medellin</v>
          </cell>
          <cell r="U19" t="str">
            <v>AD</v>
          </cell>
          <cell r="V19" t="str">
            <v>Magister</v>
          </cell>
          <cell r="W19" t="str">
            <v>Administracion De Empresas</v>
          </cell>
        </row>
        <row r="20">
          <cell r="A20">
            <v>39410351</v>
          </cell>
          <cell r="B20" t="str">
            <v>CC</v>
          </cell>
          <cell r="C20" t="str">
            <v>Marin Giraldo Maria Nidia</v>
          </cell>
          <cell r="D20">
            <v>3007875156</v>
          </cell>
          <cell r="E20">
            <v>3007875156</v>
          </cell>
          <cell r="F20" t="str">
            <v>maringnidia@hotmail.com</v>
          </cell>
          <cell r="G20" t="str">
            <v>Calle 9 sur 79c 56 casa 1182</v>
          </cell>
          <cell r="H20" t="str">
            <v>F</v>
          </cell>
          <cell r="I20" t="str">
            <v>7356244.65</v>
          </cell>
          <cell r="J20">
            <v>7356245</v>
          </cell>
          <cell r="L20">
            <v>44470</v>
          </cell>
          <cell r="M20">
            <v>44470</v>
          </cell>
          <cell r="N20">
            <v>42</v>
          </cell>
          <cell r="O20" t="str">
            <v>Subgerencia Administrativa Y Financiera</v>
          </cell>
          <cell r="P20">
            <v>309</v>
          </cell>
          <cell r="Q20" t="str">
            <v>Lider De Programa Grado 04</v>
          </cell>
          <cell r="R20">
            <v>10401</v>
          </cell>
          <cell r="S20" t="str">
            <v>UNIDAD DE CONTABILIDAD Y COSTOS.</v>
          </cell>
          <cell r="T20" t="str">
            <v>Medellin</v>
          </cell>
          <cell r="U20" t="str">
            <v>PF</v>
          </cell>
          <cell r="W20" t="str">
            <v>Contador Publico</v>
          </cell>
        </row>
        <row r="21">
          <cell r="A21">
            <v>41961887</v>
          </cell>
          <cell r="B21" t="str">
            <v>CC</v>
          </cell>
          <cell r="C21" t="str">
            <v>Escobar Castaño Maria Victoria</v>
          </cell>
          <cell r="D21">
            <v>3136299695</v>
          </cell>
          <cell r="E21">
            <v>3136299695</v>
          </cell>
          <cell r="F21" t="str">
            <v>mescobar@esu.com.co</v>
          </cell>
          <cell r="G21" t="str">
            <v>Carrera 69 32D 30</v>
          </cell>
          <cell r="H21" t="str">
            <v>F</v>
          </cell>
          <cell r="I21" t="str">
            <v>5392617.03</v>
          </cell>
          <cell r="J21">
            <v>5392617</v>
          </cell>
          <cell r="L21" t="str">
            <v>12-JAN-21</v>
          </cell>
          <cell r="M21" t="str">
            <v>12-JAN-21</v>
          </cell>
          <cell r="N21">
            <v>43</v>
          </cell>
          <cell r="O21" t="str">
            <v>Subgerencia De Servicios</v>
          </cell>
          <cell r="P21">
            <v>304</v>
          </cell>
          <cell r="Q21" t="str">
            <v>Profesional Universitario GRADO 1</v>
          </cell>
          <cell r="R21">
            <v>10504</v>
          </cell>
          <cell r="S21" t="str">
            <v>UNIDAD ESTRATÉGICA DE SERVICIOS LOGÍSTICOS.</v>
          </cell>
          <cell r="T21" t="str">
            <v>Medellin</v>
          </cell>
          <cell r="U21" t="str">
            <v>PF</v>
          </cell>
          <cell r="V21" t="str">
            <v>Especialización</v>
          </cell>
          <cell r="W21" t="str">
            <v>Economista</v>
          </cell>
        </row>
        <row r="22">
          <cell r="A22">
            <v>42686400</v>
          </cell>
          <cell r="B22" t="str">
            <v>CC</v>
          </cell>
          <cell r="C22" t="str">
            <v>Echeverri Hincapie Lennis Aydee</v>
          </cell>
          <cell r="D22">
            <v>6044879726</v>
          </cell>
          <cell r="E22">
            <v>3116678937</v>
          </cell>
          <cell r="G22" t="str">
            <v>Kra 56 número 49 A 13</v>
          </cell>
          <cell r="H22" t="str">
            <v>F</v>
          </cell>
          <cell r="I22">
            <v>5392617</v>
          </cell>
          <cell r="J22">
            <v>5392617</v>
          </cell>
          <cell r="L22" t="str">
            <v>04-AUG-22</v>
          </cell>
          <cell r="M22" t="str">
            <v>04-AUG-22</v>
          </cell>
          <cell r="N22">
            <v>43</v>
          </cell>
          <cell r="O22" t="str">
            <v>Subgerencia De Servicios</v>
          </cell>
          <cell r="P22">
            <v>304</v>
          </cell>
          <cell r="Q22" t="str">
            <v>Profesional Universitario GRADO 1</v>
          </cell>
          <cell r="R22">
            <v>10507</v>
          </cell>
          <cell r="S22" t="str">
            <v>COMPRAS Y CONTRATACIÓN</v>
          </cell>
          <cell r="T22" t="str">
            <v>Medellin</v>
          </cell>
          <cell r="U22" t="str">
            <v>PF</v>
          </cell>
          <cell r="V22" t="str">
            <v>Profesional</v>
          </cell>
          <cell r="W22" t="str">
            <v>Administrador De Empresas</v>
          </cell>
        </row>
        <row r="23">
          <cell r="A23">
            <v>42691352</v>
          </cell>
          <cell r="B23" t="str">
            <v>CC</v>
          </cell>
          <cell r="C23" t="str">
            <v>Correa Alzate Luz Marina</v>
          </cell>
          <cell r="D23">
            <v>3186271243</v>
          </cell>
          <cell r="E23">
            <v>3007713487</v>
          </cell>
          <cell r="F23" t="str">
            <v>lcorrea@esu.com.co</v>
          </cell>
          <cell r="G23" t="str">
            <v>Cll 34 B, N°39B-11</v>
          </cell>
          <cell r="H23" t="str">
            <v>F</v>
          </cell>
          <cell r="I23" t="str">
            <v>3658348.19</v>
          </cell>
          <cell r="J23">
            <v>3658348</v>
          </cell>
          <cell r="L23" t="str">
            <v>03-JAN-11</v>
          </cell>
          <cell r="M23" t="str">
            <v>03-JAN-11</v>
          </cell>
          <cell r="N23">
            <v>32</v>
          </cell>
          <cell r="O23" t="str">
            <v>Subgerencia Comercial Y De Mercadeo</v>
          </cell>
          <cell r="P23">
            <v>318</v>
          </cell>
          <cell r="Q23" t="str">
            <v>Auxiliar Administrativo Grado 02</v>
          </cell>
          <cell r="R23">
            <v>10602</v>
          </cell>
          <cell r="S23" t="str">
            <v>UNIDAD DE MERCADEO Y  VENTAS</v>
          </cell>
          <cell r="T23" t="str">
            <v>Medellin</v>
          </cell>
          <cell r="U23" t="str">
            <v>TE</v>
          </cell>
          <cell r="V23" t="str">
            <v>Tecnólogo</v>
          </cell>
          <cell r="W23" t="str">
            <v>Tecnologo En Sistematizacion De Datos</v>
          </cell>
        </row>
        <row r="24">
          <cell r="A24">
            <v>42770986</v>
          </cell>
          <cell r="B24" t="str">
            <v>CC</v>
          </cell>
          <cell r="C24" t="str">
            <v>Hincapie   Adriana Maria</v>
          </cell>
          <cell r="D24">
            <v>5972732</v>
          </cell>
          <cell r="E24">
            <v>3052941138</v>
          </cell>
          <cell r="F24" t="str">
            <v>ahincapie@esu.com.co</v>
          </cell>
          <cell r="G24" t="str">
            <v>Calle 12A sur 55 68</v>
          </cell>
          <cell r="H24" t="str">
            <v>F</v>
          </cell>
          <cell r="I24" t="str">
            <v>3065102.74</v>
          </cell>
          <cell r="J24">
            <v>3065103</v>
          </cell>
          <cell r="L24">
            <v>44320</v>
          </cell>
          <cell r="M24">
            <v>44320</v>
          </cell>
          <cell r="N24">
            <v>42</v>
          </cell>
          <cell r="O24" t="str">
            <v>Subgerencia Administrativa Y Financiera</v>
          </cell>
          <cell r="P24">
            <v>306</v>
          </cell>
          <cell r="Q24" t="str">
            <v>Tecnico Administrativo Grado 01</v>
          </cell>
          <cell r="R24">
            <v>10401</v>
          </cell>
          <cell r="S24" t="str">
            <v>UNIDAD DE CONTABILIDAD Y COSTOS.</v>
          </cell>
          <cell r="T24" t="str">
            <v>Itagui</v>
          </cell>
          <cell r="U24" t="str">
            <v>AD</v>
          </cell>
          <cell r="V24" t="str">
            <v>Tecnólogo</v>
          </cell>
          <cell r="W24" t="str">
            <v>Auxiliar Contable</v>
          </cell>
        </row>
        <row r="25">
          <cell r="A25">
            <v>42799788</v>
          </cell>
          <cell r="B25" t="str">
            <v>CC</v>
          </cell>
          <cell r="C25" t="str">
            <v xml:space="preserve">Molina Betancur Catalina </v>
          </cell>
          <cell r="D25">
            <v>3335838</v>
          </cell>
          <cell r="E25">
            <v>3005963438</v>
          </cell>
          <cell r="F25" t="str">
            <v>cmolina@esu.com.co</v>
          </cell>
          <cell r="G25" t="str">
            <v>Cra  32 N° 39 Sur 19 Apto 402</v>
          </cell>
          <cell r="H25" t="str">
            <v>F</v>
          </cell>
          <cell r="I25" t="str">
            <v>5392617.03</v>
          </cell>
          <cell r="J25">
            <v>5392617</v>
          </cell>
          <cell r="L25" t="str">
            <v>09-AUG-17</v>
          </cell>
          <cell r="M25" t="str">
            <v>09-AUG-17</v>
          </cell>
          <cell r="N25">
            <v>43</v>
          </cell>
          <cell r="O25" t="str">
            <v>Subgerencia De Servicios</v>
          </cell>
          <cell r="P25">
            <v>304</v>
          </cell>
          <cell r="Q25" t="str">
            <v>Profesional Universitario GRADO 1</v>
          </cell>
          <cell r="R25">
            <v>10507</v>
          </cell>
          <cell r="S25" t="str">
            <v>COMPRAS Y CONTRATACIÓN</v>
          </cell>
          <cell r="T25" t="str">
            <v>Envigado</v>
          </cell>
          <cell r="U25" t="str">
            <v>PF</v>
          </cell>
          <cell r="V25" t="str">
            <v>Especialización</v>
          </cell>
          <cell r="W25" t="str">
            <v>Profesional áreas Administrativas</v>
          </cell>
        </row>
        <row r="26">
          <cell r="A26">
            <v>42891297</v>
          </cell>
          <cell r="B26" t="str">
            <v>CC</v>
          </cell>
          <cell r="C26" t="str">
            <v>Santamaria Arango Gloria Eugenia</v>
          </cell>
          <cell r="D26">
            <v>3183975840</v>
          </cell>
          <cell r="F26" t="str">
            <v>gsantamaria@esu.com.co</v>
          </cell>
          <cell r="G26" t="str">
            <v>CR 43C 9  50</v>
          </cell>
          <cell r="H26" t="str">
            <v>F</v>
          </cell>
          <cell r="I26" t="str">
            <v>5392617.03</v>
          </cell>
          <cell r="J26">
            <v>5392617</v>
          </cell>
          <cell r="L26" t="str">
            <v>26-APR-21</v>
          </cell>
          <cell r="M26" t="str">
            <v>26-APR-21</v>
          </cell>
          <cell r="N26">
            <v>7</v>
          </cell>
          <cell r="O26" t="str">
            <v>Secretaria General.</v>
          </cell>
          <cell r="P26">
            <v>304</v>
          </cell>
          <cell r="Q26" t="str">
            <v>Profesional Universitario GRADO 1</v>
          </cell>
          <cell r="R26">
            <v>10205</v>
          </cell>
          <cell r="S26" t="str">
            <v>UNIDAD DE LIQUIDACIÓN DE CONVENIOS . .</v>
          </cell>
          <cell r="T26" t="str">
            <v>Envigado</v>
          </cell>
          <cell r="U26" t="str">
            <v>PF</v>
          </cell>
          <cell r="V26" t="str">
            <v>Profesional</v>
          </cell>
          <cell r="W26" t="str">
            <v>Contador Publico</v>
          </cell>
        </row>
        <row r="27">
          <cell r="A27">
            <v>43066637</v>
          </cell>
          <cell r="B27" t="str">
            <v>CC</v>
          </cell>
          <cell r="C27" t="str">
            <v>Zuluaga Rivera Dora Maria</v>
          </cell>
          <cell r="D27">
            <v>3108387776</v>
          </cell>
          <cell r="E27">
            <v>3108387776</v>
          </cell>
          <cell r="F27" t="str">
            <v>dzuluaga@esu.com.co</v>
          </cell>
          <cell r="G27" t="str">
            <v>Cll 65 Sur #42 B- 14</v>
          </cell>
          <cell r="H27" t="str">
            <v>F</v>
          </cell>
          <cell r="I27" t="str">
            <v>5392617.03</v>
          </cell>
          <cell r="J27">
            <v>5392617</v>
          </cell>
          <cell r="L27" t="str">
            <v>02-JAN-13</v>
          </cell>
          <cell r="M27">
            <v>42941</v>
          </cell>
          <cell r="N27">
            <v>7</v>
          </cell>
          <cell r="O27" t="str">
            <v>Secretaria General.</v>
          </cell>
          <cell r="P27">
            <v>304</v>
          </cell>
          <cell r="Q27" t="str">
            <v>Profesional Universitario GRADO 1</v>
          </cell>
          <cell r="R27">
            <v>10205</v>
          </cell>
          <cell r="S27" t="str">
            <v>UNIDAD DE LIQUIDACIÓN DE CONVENIOS . .</v>
          </cell>
          <cell r="T27" t="str">
            <v>SABANETA</v>
          </cell>
          <cell r="U27" t="str">
            <v>PF</v>
          </cell>
          <cell r="V27" t="str">
            <v>Profesional</v>
          </cell>
          <cell r="W27" t="str">
            <v>Contador Publico</v>
          </cell>
        </row>
        <row r="28">
          <cell r="A28">
            <v>43110150</v>
          </cell>
          <cell r="B28" t="str">
            <v>CC</v>
          </cell>
          <cell r="C28" t="str">
            <v>Sanchez   Martha Luz</v>
          </cell>
          <cell r="D28">
            <v>3002453222</v>
          </cell>
          <cell r="E28">
            <v>3002453222</v>
          </cell>
          <cell r="F28" t="str">
            <v>msanchez@esu.com.co</v>
          </cell>
          <cell r="G28" t="str">
            <v>Cll 25 #65E-24</v>
          </cell>
          <cell r="H28" t="str">
            <v>F</v>
          </cell>
          <cell r="I28" t="str">
            <v>5392617.03</v>
          </cell>
          <cell r="J28">
            <v>5392617</v>
          </cell>
          <cell r="L28">
            <v>39892</v>
          </cell>
          <cell r="M28">
            <v>40630</v>
          </cell>
          <cell r="N28">
            <v>32</v>
          </cell>
          <cell r="O28" t="str">
            <v>Subgerencia Comercial Y De Mercadeo</v>
          </cell>
          <cell r="P28">
            <v>304</v>
          </cell>
          <cell r="Q28" t="str">
            <v>Profesional Universitario GRADO 1</v>
          </cell>
          <cell r="R28">
            <v>10602</v>
          </cell>
          <cell r="S28" t="str">
            <v>UNIDAD DE MERCADEO Y  VENTAS</v>
          </cell>
          <cell r="T28" t="str">
            <v>Medellin</v>
          </cell>
          <cell r="U28" t="str">
            <v>TE</v>
          </cell>
          <cell r="V28" t="str">
            <v>Tecnólogo</v>
          </cell>
          <cell r="W28" t="str">
            <v>Analisis En Costos Y Presupuestos</v>
          </cell>
        </row>
        <row r="29">
          <cell r="A29">
            <v>43182830</v>
          </cell>
          <cell r="B29" t="str">
            <v>CC</v>
          </cell>
          <cell r="C29" t="str">
            <v>Martinez Zuluaga Eliana Cristina</v>
          </cell>
          <cell r="D29">
            <v>3007735320</v>
          </cell>
          <cell r="E29">
            <v>3007735320</v>
          </cell>
          <cell r="F29" t="str">
            <v>emartinez@esu.com.co</v>
          </cell>
          <cell r="G29" t="str">
            <v>Carrera 52D 75AAsur 171 iguazu</v>
          </cell>
          <cell r="H29" t="str">
            <v>F</v>
          </cell>
          <cell r="I29" t="str">
            <v>5392617.03</v>
          </cell>
          <cell r="J29">
            <v>5392617</v>
          </cell>
          <cell r="L29" t="str">
            <v>26-APR-21</v>
          </cell>
          <cell r="M29" t="str">
            <v>26-APR-21</v>
          </cell>
          <cell r="N29">
            <v>32</v>
          </cell>
          <cell r="O29" t="str">
            <v>Subgerencia Comercial Y De Mercadeo</v>
          </cell>
          <cell r="P29">
            <v>304</v>
          </cell>
          <cell r="Q29" t="str">
            <v>Profesional Universitario GRADO 1</v>
          </cell>
          <cell r="R29">
            <v>10602</v>
          </cell>
          <cell r="S29" t="str">
            <v>UNIDAD DE MERCADEO Y  VENTAS</v>
          </cell>
          <cell r="T29" t="str">
            <v>Itagui</v>
          </cell>
          <cell r="U29" t="str">
            <v>PF</v>
          </cell>
          <cell r="V29" t="str">
            <v>Profesional</v>
          </cell>
          <cell r="W29" t="str">
            <v>Administrador De Empresas</v>
          </cell>
        </row>
        <row r="30">
          <cell r="A30">
            <v>43208877</v>
          </cell>
          <cell r="B30" t="str">
            <v>CC</v>
          </cell>
          <cell r="C30" t="str">
            <v>Ospina Rincon Claudia Patricia</v>
          </cell>
          <cell r="D30">
            <v>5783131</v>
          </cell>
          <cell r="E30">
            <v>3127717073</v>
          </cell>
          <cell r="F30" t="str">
            <v>cospina@esu.com.co</v>
          </cell>
          <cell r="G30" t="str">
            <v>Carrera 81 45 209</v>
          </cell>
          <cell r="H30" t="str">
            <v>F</v>
          </cell>
          <cell r="I30" t="str">
            <v>5392617.03</v>
          </cell>
          <cell r="J30">
            <v>5392617</v>
          </cell>
          <cell r="L30">
            <v>44281</v>
          </cell>
          <cell r="M30">
            <v>44281</v>
          </cell>
          <cell r="N30">
            <v>42</v>
          </cell>
          <cell r="O30" t="str">
            <v>Subgerencia Administrativa Y Financiera</v>
          </cell>
          <cell r="P30">
            <v>304</v>
          </cell>
          <cell r="Q30" t="str">
            <v>Profesional Universitario GRADO 1</v>
          </cell>
          <cell r="R30">
            <v>10404</v>
          </cell>
          <cell r="S30" t="str">
            <v>UNIDAD DE GESTIÓN HUMANA.</v>
          </cell>
          <cell r="T30" t="str">
            <v>Medellin</v>
          </cell>
          <cell r="U30" t="str">
            <v>PF</v>
          </cell>
          <cell r="V30" t="str">
            <v>Especialización</v>
          </cell>
          <cell r="W30" t="str">
            <v>Administración De Gestión Humana</v>
          </cell>
        </row>
        <row r="31">
          <cell r="A31">
            <v>43431438</v>
          </cell>
          <cell r="B31" t="str">
            <v>CC</v>
          </cell>
          <cell r="C31" t="str">
            <v xml:space="preserve">Maya Garcia Monica </v>
          </cell>
          <cell r="D31">
            <v>4415702</v>
          </cell>
          <cell r="E31">
            <v>3103875366</v>
          </cell>
          <cell r="F31" t="str">
            <v>mmaya@esu.com.co</v>
          </cell>
          <cell r="G31" t="str">
            <v>Cra  70 No. 74-57 Int. 201</v>
          </cell>
          <cell r="H31" t="str">
            <v>F</v>
          </cell>
          <cell r="I31" t="str">
            <v>6047159.57</v>
          </cell>
          <cell r="J31">
            <v>6047160</v>
          </cell>
          <cell r="L31">
            <v>42194</v>
          </cell>
          <cell r="M31">
            <v>42194</v>
          </cell>
          <cell r="N31">
            <v>38</v>
          </cell>
          <cell r="O31" t="str">
            <v>Auditoria Interna</v>
          </cell>
          <cell r="P31">
            <v>305</v>
          </cell>
          <cell r="Q31" t="str">
            <v>Profesional Universitario Grado 02</v>
          </cell>
          <cell r="R31">
            <v>10300</v>
          </cell>
          <cell r="S31" t="str">
            <v>AUDITORÍA INTERNA</v>
          </cell>
          <cell r="T31" t="str">
            <v>Medellin</v>
          </cell>
          <cell r="U31" t="str">
            <v>PF</v>
          </cell>
          <cell r="V31" t="str">
            <v>Profesional</v>
          </cell>
          <cell r="W31" t="str">
            <v>Abogado</v>
          </cell>
        </row>
        <row r="32">
          <cell r="A32">
            <v>43490835</v>
          </cell>
          <cell r="B32" t="str">
            <v>CC</v>
          </cell>
          <cell r="C32" t="str">
            <v>Garro Arias Monica Liliana</v>
          </cell>
          <cell r="D32">
            <v>5739318</v>
          </cell>
          <cell r="E32">
            <v>3023629088</v>
          </cell>
          <cell r="F32" t="str">
            <v>mgarro@esu.com.co</v>
          </cell>
          <cell r="G32" t="str">
            <v>Cll 49 N° 17C - 80 Apto 710</v>
          </cell>
          <cell r="H32" t="str">
            <v>F</v>
          </cell>
          <cell r="I32" t="str">
            <v>2823620.86</v>
          </cell>
          <cell r="J32">
            <v>2823621</v>
          </cell>
          <cell r="L32">
            <v>41849</v>
          </cell>
          <cell r="M32">
            <v>41849</v>
          </cell>
          <cell r="N32">
            <v>43</v>
          </cell>
          <cell r="O32" t="str">
            <v>Subgerencia De Servicios</v>
          </cell>
          <cell r="P32">
            <v>308</v>
          </cell>
          <cell r="Q32" t="str">
            <v>Auxiliar Administrativo Grado 01</v>
          </cell>
          <cell r="R32">
            <v>10504</v>
          </cell>
          <cell r="S32" t="str">
            <v>UNIDAD ESTRATÉGICA DE SERVICIOS LOGÍSTICOS.</v>
          </cell>
          <cell r="T32" t="str">
            <v>Medellin</v>
          </cell>
          <cell r="U32" t="str">
            <v>TE</v>
          </cell>
          <cell r="V32" t="str">
            <v>Bachiller</v>
          </cell>
        </row>
        <row r="33">
          <cell r="A33">
            <v>43579372</v>
          </cell>
          <cell r="B33" t="str">
            <v>CC</v>
          </cell>
          <cell r="C33" t="str">
            <v>Gonzalez Rincon Gloria Estella</v>
          </cell>
          <cell r="D33">
            <v>5451388</v>
          </cell>
          <cell r="E33">
            <v>3117694280</v>
          </cell>
          <cell r="F33" t="str">
            <v>ggonzalez@esu.com.co</v>
          </cell>
          <cell r="G33" t="str">
            <v>Calle 32B 79A 03</v>
          </cell>
          <cell r="H33" t="str">
            <v>F</v>
          </cell>
          <cell r="I33" t="str">
            <v>3065102.74</v>
          </cell>
          <cell r="J33">
            <v>3065103</v>
          </cell>
          <cell r="L33">
            <v>44153</v>
          </cell>
          <cell r="M33">
            <v>44153</v>
          </cell>
          <cell r="N33">
            <v>2</v>
          </cell>
          <cell r="O33" t="str">
            <v>Gerencia</v>
          </cell>
          <cell r="P33">
            <v>306</v>
          </cell>
          <cell r="Q33" t="str">
            <v>Tecnico Administrativo Grado 01</v>
          </cell>
          <cell r="R33">
            <v>10100</v>
          </cell>
          <cell r="S33" t="str">
            <v>GERENCIA.</v>
          </cell>
          <cell r="T33" t="str">
            <v>Medellin</v>
          </cell>
          <cell r="U33" t="str">
            <v>TE</v>
          </cell>
          <cell r="V33" t="str">
            <v>Tecnico</v>
          </cell>
          <cell r="W33" t="str">
            <v>Administracion De Empresas</v>
          </cell>
        </row>
        <row r="34">
          <cell r="A34">
            <v>43585746</v>
          </cell>
          <cell r="B34" t="str">
            <v>CC</v>
          </cell>
          <cell r="C34" t="str">
            <v>Valencia Aguirre Ana Cecilia</v>
          </cell>
          <cell r="D34">
            <v>3116056776</v>
          </cell>
          <cell r="E34">
            <v>3116056776</v>
          </cell>
          <cell r="F34" t="str">
            <v>avalencia@esu.com.co</v>
          </cell>
          <cell r="G34" t="str">
            <v>Calle 31 Sur 45A 03</v>
          </cell>
          <cell r="H34" t="str">
            <v>F</v>
          </cell>
          <cell r="I34" t="str">
            <v>7356244.65</v>
          </cell>
          <cell r="J34">
            <v>7356245</v>
          </cell>
          <cell r="L34" t="str">
            <v>13-JAN-21</v>
          </cell>
          <cell r="M34" t="str">
            <v>13-JAN-21</v>
          </cell>
          <cell r="N34">
            <v>42</v>
          </cell>
          <cell r="O34" t="str">
            <v>Subgerencia Administrativa Y Financiera</v>
          </cell>
          <cell r="P34">
            <v>309</v>
          </cell>
          <cell r="Q34" t="str">
            <v>Lider De Programa Grado 04</v>
          </cell>
          <cell r="R34">
            <v>10404</v>
          </cell>
          <cell r="S34" t="str">
            <v>UNIDAD DE GESTIÓN HUMANA.</v>
          </cell>
          <cell r="T34" t="str">
            <v>Medellin</v>
          </cell>
          <cell r="U34" t="str">
            <v>PF</v>
          </cell>
          <cell r="V34" t="str">
            <v>Especialización</v>
          </cell>
          <cell r="W34" t="str">
            <v>Administracion De Empresas</v>
          </cell>
        </row>
        <row r="35">
          <cell r="A35">
            <v>43606520</v>
          </cell>
          <cell r="B35" t="str">
            <v>CC</v>
          </cell>
          <cell r="C35" t="str">
            <v>Jaramillo Palacio Monica Cecilia</v>
          </cell>
          <cell r="D35">
            <v>3785448</v>
          </cell>
          <cell r="E35">
            <v>3146309464</v>
          </cell>
          <cell r="F35" t="str">
            <v>moniquilla.jaramillo@hotmail.com</v>
          </cell>
          <cell r="G35" t="str">
            <v>CL 75 A B SUR 52 D 71 CA 164</v>
          </cell>
          <cell r="H35" t="str">
            <v>F</v>
          </cell>
          <cell r="I35">
            <v>7356245</v>
          </cell>
          <cell r="J35">
            <v>7356245</v>
          </cell>
          <cell r="L35">
            <v>44810</v>
          </cell>
          <cell r="M35">
            <v>44810</v>
          </cell>
          <cell r="N35">
            <v>43</v>
          </cell>
          <cell r="O35" t="str">
            <v>Subgerencia De Servicios</v>
          </cell>
          <cell r="P35">
            <v>309</v>
          </cell>
          <cell r="Q35" t="str">
            <v>Lider De Programa Grado 04</v>
          </cell>
          <cell r="R35">
            <v>10507</v>
          </cell>
          <cell r="S35" t="str">
            <v>COMPRAS Y CONTRATACIÓN</v>
          </cell>
          <cell r="T35" t="str">
            <v>La estrella</v>
          </cell>
          <cell r="U35" t="str">
            <v>PF</v>
          </cell>
          <cell r="V35" t="str">
            <v>Especialización</v>
          </cell>
          <cell r="W35" t="str">
            <v>Abogado</v>
          </cell>
        </row>
        <row r="36">
          <cell r="A36">
            <v>43637451</v>
          </cell>
          <cell r="B36" t="str">
            <v>CC</v>
          </cell>
          <cell r="C36" t="str">
            <v>Ocampo Arboleda Jacqueline</v>
          </cell>
          <cell r="D36">
            <v>2347492</v>
          </cell>
          <cell r="F36" t="str">
            <v>jocampo@esu.com</v>
          </cell>
          <cell r="G36" t="str">
            <v>Calle 74A 73 20 apto 1704</v>
          </cell>
          <cell r="H36" t="str">
            <v>F</v>
          </cell>
          <cell r="I36" t="str">
            <v>11298930.36</v>
          </cell>
          <cell r="J36" t="str">
            <v>11298930.36</v>
          </cell>
          <cell r="L36">
            <v>44123</v>
          </cell>
          <cell r="M36">
            <v>44123</v>
          </cell>
          <cell r="N36">
            <v>32</v>
          </cell>
          <cell r="O36" t="str">
            <v>Subgerencia Comercial Y De Mercadeo</v>
          </cell>
          <cell r="P36">
            <v>312</v>
          </cell>
          <cell r="Q36" t="str">
            <v>Subgerente Comercial Y De Mercadeo 02</v>
          </cell>
          <cell r="R36">
            <v>10600</v>
          </cell>
          <cell r="S36" t="str">
            <v>SUBGERENCIA COMERCIAL Y DE MERCADEO.</v>
          </cell>
          <cell r="T36" t="str">
            <v>Medellin</v>
          </cell>
          <cell r="U36" t="str">
            <v>AD</v>
          </cell>
          <cell r="V36" t="str">
            <v>Especialización</v>
          </cell>
          <cell r="W36" t="str">
            <v>Administracion De Empresas</v>
          </cell>
        </row>
        <row r="37">
          <cell r="A37">
            <v>43725616</v>
          </cell>
          <cell r="B37" t="str">
            <v>CC</v>
          </cell>
          <cell r="C37" t="str">
            <v>Zapata Grisales Sandra Lucia</v>
          </cell>
          <cell r="D37">
            <v>5982381</v>
          </cell>
          <cell r="E37">
            <v>3218748822</v>
          </cell>
          <cell r="F37" t="str">
            <v>szapata@esu.com.co</v>
          </cell>
          <cell r="G37" t="str">
            <v>Cra  63 33 60</v>
          </cell>
          <cell r="H37" t="str">
            <v>F</v>
          </cell>
          <cell r="I37" t="str">
            <v>7356244.65</v>
          </cell>
          <cell r="J37">
            <v>7356245</v>
          </cell>
          <cell r="L37" t="str">
            <v>01-DEC-10</v>
          </cell>
          <cell r="M37" t="str">
            <v>01-DEC-10</v>
          </cell>
          <cell r="N37">
            <v>42</v>
          </cell>
          <cell r="O37" t="str">
            <v>Subgerencia Administrativa Y Financiera</v>
          </cell>
          <cell r="P37">
            <v>309</v>
          </cell>
          <cell r="Q37" t="str">
            <v>Lider De Programa Grado 04</v>
          </cell>
          <cell r="R37">
            <v>10402</v>
          </cell>
          <cell r="S37" t="str">
            <v>UNIDAD DE PRESUPUESTO.</v>
          </cell>
          <cell r="T37" t="str">
            <v>Itagui</v>
          </cell>
          <cell r="U37" t="str">
            <v>AD</v>
          </cell>
          <cell r="V37" t="str">
            <v>Especialización</v>
          </cell>
          <cell r="W37" t="str">
            <v>Administrador De Empresas</v>
          </cell>
        </row>
        <row r="38">
          <cell r="A38">
            <v>43827766</v>
          </cell>
          <cell r="B38" t="str">
            <v>CC</v>
          </cell>
          <cell r="C38" t="str">
            <v>Arias Chavarria Sandra Auxilio</v>
          </cell>
          <cell r="D38">
            <v>3218304526</v>
          </cell>
          <cell r="E38">
            <v>3218304526</v>
          </cell>
          <cell r="F38" t="str">
            <v>sariasc@esu.com.co</v>
          </cell>
          <cell r="G38" t="str">
            <v>Carrera 40 39sur 14 int 302</v>
          </cell>
          <cell r="H38" t="str">
            <v>F</v>
          </cell>
          <cell r="I38" t="str">
            <v>6047159.57</v>
          </cell>
          <cell r="J38" t="str">
            <v>6047159.57</v>
          </cell>
          <cell r="L38">
            <v>44404</v>
          </cell>
          <cell r="M38">
            <v>44404</v>
          </cell>
          <cell r="N38">
            <v>7</v>
          </cell>
          <cell r="O38" t="str">
            <v>Secretaria General.</v>
          </cell>
          <cell r="P38">
            <v>305</v>
          </cell>
          <cell r="Q38" t="str">
            <v>Profesional Universitario Grado 02</v>
          </cell>
          <cell r="R38">
            <v>10201</v>
          </cell>
          <cell r="S38" t="str">
            <v>UNIDAD DE GESTIÓN JURÍDICA</v>
          </cell>
          <cell r="T38" t="str">
            <v>Envigado</v>
          </cell>
          <cell r="U38" t="str">
            <v>AD</v>
          </cell>
          <cell r="W38" t="str">
            <v>Abogado De Derecho Administrativo</v>
          </cell>
        </row>
        <row r="39">
          <cell r="A39">
            <v>43828775</v>
          </cell>
          <cell r="B39" t="str">
            <v>CC</v>
          </cell>
          <cell r="C39" t="str">
            <v>Ardila Cano Carla Patricia</v>
          </cell>
          <cell r="D39">
            <v>5963799</v>
          </cell>
          <cell r="E39">
            <v>3022202018</v>
          </cell>
          <cell r="F39" t="str">
            <v>carlaardila57@gmail.com</v>
          </cell>
          <cell r="G39" t="str">
            <v>Carrera 58 77 50 apto 1107 torre 3</v>
          </cell>
          <cell r="H39" t="str">
            <v>F</v>
          </cell>
          <cell r="I39" t="str">
            <v>3658348.19</v>
          </cell>
          <cell r="J39">
            <v>3658348</v>
          </cell>
          <cell r="L39" t="str">
            <v>30-AUG-21</v>
          </cell>
          <cell r="M39" t="str">
            <v>30-AUG-21</v>
          </cell>
          <cell r="N39">
            <v>42</v>
          </cell>
          <cell r="O39" t="str">
            <v>Subgerencia Administrativa Y Financiera</v>
          </cell>
          <cell r="P39">
            <v>314</v>
          </cell>
          <cell r="Q39" t="str">
            <v>Tecnico Administrativo Grado 02</v>
          </cell>
          <cell r="R39">
            <v>10401</v>
          </cell>
          <cell r="S39" t="str">
            <v>UNIDAD DE CONTABILIDAD Y COSTOS.</v>
          </cell>
          <cell r="T39" t="str">
            <v>Medellin</v>
          </cell>
          <cell r="U39" t="str">
            <v>PF</v>
          </cell>
          <cell r="W39" t="str">
            <v>Contador Publico</v>
          </cell>
        </row>
        <row r="40">
          <cell r="A40">
            <v>43833880</v>
          </cell>
          <cell r="B40" t="str">
            <v>CC</v>
          </cell>
          <cell r="C40" t="str">
            <v>Alvarez Ruiz Ana Cristina</v>
          </cell>
          <cell r="D40">
            <v>5776621</v>
          </cell>
          <cell r="E40">
            <v>3178021664</v>
          </cell>
          <cell r="F40" t="str">
            <v>acristina1006@yahoo.es</v>
          </cell>
          <cell r="G40" t="str">
            <v>CR 67 52 SUR 72 BL 3 AP 1208 porton de la hacienda</v>
          </cell>
          <cell r="H40" t="str">
            <v>F</v>
          </cell>
          <cell r="I40">
            <v>5392617</v>
          </cell>
          <cell r="J40">
            <v>5392617</v>
          </cell>
          <cell r="L40" t="str">
            <v>04-AUG-22</v>
          </cell>
          <cell r="M40" t="str">
            <v>04-AUG-22</v>
          </cell>
          <cell r="N40">
            <v>43</v>
          </cell>
          <cell r="O40" t="str">
            <v>Subgerencia De Servicios</v>
          </cell>
          <cell r="P40">
            <v>304</v>
          </cell>
          <cell r="Q40" t="str">
            <v>Profesional Universitario GRADO 1</v>
          </cell>
          <cell r="R40">
            <v>10507</v>
          </cell>
          <cell r="S40" t="str">
            <v>COMPRAS Y CONTRATACIÓN</v>
          </cell>
          <cell r="T40" t="str">
            <v>Medellin</v>
          </cell>
          <cell r="U40" t="str">
            <v>PF</v>
          </cell>
          <cell r="V40" t="str">
            <v>Profesional</v>
          </cell>
          <cell r="W40" t="str">
            <v>Contador Publico</v>
          </cell>
        </row>
        <row r="41">
          <cell r="A41">
            <v>43839740</v>
          </cell>
          <cell r="B41" t="str">
            <v>CC</v>
          </cell>
          <cell r="C41" t="str">
            <v>Moncada Henao Luz Angela</v>
          </cell>
          <cell r="D41">
            <v>5670420</v>
          </cell>
          <cell r="E41">
            <v>3136950702</v>
          </cell>
          <cell r="F41" t="str">
            <v>lmoncada@esu.com.co</v>
          </cell>
          <cell r="G41" t="str">
            <v>Cll 100 Sur  44-273</v>
          </cell>
          <cell r="H41" t="str">
            <v>F</v>
          </cell>
          <cell r="I41" t="str">
            <v>5392617.03</v>
          </cell>
          <cell r="J41" t="str">
            <v>5392617.03</v>
          </cell>
          <cell r="L41">
            <v>42917</v>
          </cell>
          <cell r="M41">
            <v>42917</v>
          </cell>
          <cell r="N41">
            <v>42</v>
          </cell>
          <cell r="O41" t="str">
            <v>Subgerencia Administrativa Y Financiera</v>
          </cell>
          <cell r="P41">
            <v>304</v>
          </cell>
          <cell r="Q41" t="str">
            <v>Profesional Universitario GRADO 1</v>
          </cell>
          <cell r="R41">
            <v>10404</v>
          </cell>
          <cell r="S41" t="str">
            <v>UNIDAD DE GESTIÓN HUMANA.</v>
          </cell>
          <cell r="T41" t="str">
            <v>La estrella</v>
          </cell>
          <cell r="U41" t="str">
            <v>PF</v>
          </cell>
          <cell r="V41" t="str">
            <v>Profesional</v>
          </cell>
          <cell r="W41" t="str">
            <v>Ingeniero Industral Higiene Y Seguridad</v>
          </cell>
        </row>
        <row r="42">
          <cell r="A42">
            <v>43905238</v>
          </cell>
          <cell r="B42" t="str">
            <v>CC</v>
          </cell>
          <cell r="C42" t="str">
            <v>Correa Taborda Yojhana Andrea</v>
          </cell>
          <cell r="D42">
            <v>3207914487</v>
          </cell>
          <cell r="E42">
            <v>3207914487</v>
          </cell>
          <cell r="F42" t="str">
            <v>yojhanacorrea@gmail.com</v>
          </cell>
          <cell r="G42" t="str">
            <v>Calle 99 a 74 59</v>
          </cell>
          <cell r="H42" t="str">
            <v>F</v>
          </cell>
          <cell r="I42">
            <v>500000</v>
          </cell>
          <cell r="J42">
            <v>500000</v>
          </cell>
          <cell r="L42">
            <v>44636</v>
          </cell>
          <cell r="M42">
            <v>44636</v>
          </cell>
          <cell r="N42">
            <v>42</v>
          </cell>
          <cell r="O42" t="str">
            <v>Subgerencia Administrativa Y Financiera</v>
          </cell>
          <cell r="P42">
            <v>309</v>
          </cell>
          <cell r="Q42" t="str">
            <v>Aprendiz</v>
          </cell>
          <cell r="R42">
            <v>10401</v>
          </cell>
          <cell r="S42" t="str">
            <v>UNIDAD DE CONTABILIDAD Y COSTOS.</v>
          </cell>
          <cell r="T42" t="str">
            <v>Medellin</v>
          </cell>
          <cell r="U42" t="str">
            <v>AP</v>
          </cell>
          <cell r="V42" t="str">
            <v>Bachiller</v>
          </cell>
          <cell r="W42" t="str">
            <v>Auxiliar Contable</v>
          </cell>
        </row>
        <row r="43">
          <cell r="A43">
            <v>43977189</v>
          </cell>
          <cell r="B43" t="str">
            <v>CC</v>
          </cell>
          <cell r="C43" t="str">
            <v>Velez Ocampo Juanita</v>
          </cell>
          <cell r="D43">
            <v>3215874509</v>
          </cell>
          <cell r="E43">
            <v>3215874509</v>
          </cell>
          <cell r="F43" t="str">
            <v>velez.ocampo@hotmail.com</v>
          </cell>
          <cell r="G43" t="str">
            <v>Calle 49 20 38 int 501</v>
          </cell>
          <cell r="H43" t="str">
            <v>F</v>
          </cell>
          <cell r="I43">
            <v>6701702</v>
          </cell>
          <cell r="J43">
            <v>6701702</v>
          </cell>
          <cell r="L43">
            <v>44816</v>
          </cell>
          <cell r="M43">
            <v>44816</v>
          </cell>
          <cell r="N43">
            <v>7</v>
          </cell>
          <cell r="O43" t="str">
            <v>Secretaria General.</v>
          </cell>
          <cell r="P43">
            <v>317</v>
          </cell>
          <cell r="Q43" t="str">
            <v>Profesional Especializado Grado 03</v>
          </cell>
          <cell r="R43">
            <v>10201</v>
          </cell>
          <cell r="S43" t="str">
            <v>UNIDAD DE GESTIÓN JURÍDICA</v>
          </cell>
          <cell r="T43" t="str">
            <v>Medellin</v>
          </cell>
          <cell r="U43" t="str">
            <v>PF</v>
          </cell>
          <cell r="V43" t="str">
            <v>Especialización</v>
          </cell>
          <cell r="W43" t="str">
            <v>Abogado</v>
          </cell>
        </row>
        <row r="44">
          <cell r="A44">
            <v>43996941</v>
          </cell>
          <cell r="B44" t="str">
            <v>CC</v>
          </cell>
          <cell r="C44" t="str">
            <v>Mesa Londoño Luisa Fernanda</v>
          </cell>
          <cell r="D44">
            <v>3879779</v>
          </cell>
          <cell r="E44">
            <v>3207844122</v>
          </cell>
          <cell r="F44" t="str">
            <v>lmesa@esu.com.co</v>
          </cell>
          <cell r="G44" t="str">
            <v>Cra 51 N. 88 A 41 Apto 201</v>
          </cell>
          <cell r="H44" t="str">
            <v>F</v>
          </cell>
          <cell r="I44" t="str">
            <v>5392617.03</v>
          </cell>
          <cell r="J44">
            <v>5392617</v>
          </cell>
          <cell r="L44" t="str">
            <v>22-DEC-11</v>
          </cell>
          <cell r="M44" t="str">
            <v>22-DEC-11</v>
          </cell>
          <cell r="N44">
            <v>42</v>
          </cell>
          <cell r="O44" t="str">
            <v>Subgerencia Administrativa Y Financiera</v>
          </cell>
          <cell r="P44">
            <v>304</v>
          </cell>
          <cell r="Q44" t="str">
            <v>Profesional Universitario GRADO 1</v>
          </cell>
          <cell r="R44">
            <v>10401</v>
          </cell>
          <cell r="S44" t="str">
            <v>UNIDAD DE CONTABILIDAD Y COSTOS.</v>
          </cell>
          <cell r="T44" t="str">
            <v>Medellin</v>
          </cell>
          <cell r="U44" t="str">
            <v>PF</v>
          </cell>
          <cell r="V44" t="str">
            <v>Profesional</v>
          </cell>
          <cell r="W44" t="str">
            <v>Contador Publico</v>
          </cell>
        </row>
        <row r="45">
          <cell r="A45">
            <v>50859411</v>
          </cell>
          <cell r="B45" t="str">
            <v>CC</v>
          </cell>
          <cell r="C45" t="str">
            <v>Verbel Peña Marelbi</v>
          </cell>
          <cell r="E45">
            <v>3015171596</v>
          </cell>
          <cell r="F45" t="str">
            <v>mverbel@esu.com.co</v>
          </cell>
          <cell r="G45" t="str">
            <v>Calle 49A 86 17</v>
          </cell>
          <cell r="H45" t="str">
            <v>F</v>
          </cell>
          <cell r="I45" t="str">
            <v>11298930.36</v>
          </cell>
          <cell r="J45" t="str">
            <v>11298930.36</v>
          </cell>
          <cell r="L45">
            <v>44127</v>
          </cell>
          <cell r="M45">
            <v>44127</v>
          </cell>
          <cell r="N45">
            <v>42</v>
          </cell>
          <cell r="O45" t="str">
            <v>Subgerencia Administrativa Y Financiera</v>
          </cell>
          <cell r="P45">
            <v>311</v>
          </cell>
          <cell r="Q45" t="str">
            <v>Subgerente Administrativa Y Financiera</v>
          </cell>
          <cell r="R45">
            <v>10400</v>
          </cell>
          <cell r="S45" t="str">
            <v>DIRECCION ADTIVA Y FINANCIERA</v>
          </cell>
          <cell r="T45" t="str">
            <v>Medellin</v>
          </cell>
          <cell r="U45" t="str">
            <v>AD</v>
          </cell>
          <cell r="V45" t="str">
            <v>Especialización</v>
          </cell>
          <cell r="W45" t="str">
            <v>Contador Publico</v>
          </cell>
        </row>
        <row r="46">
          <cell r="A46">
            <v>70434146</v>
          </cell>
          <cell r="B46" t="str">
            <v>CC</v>
          </cell>
          <cell r="C46" t="str">
            <v>Cifuentes Herron Hector Edgar</v>
          </cell>
          <cell r="D46">
            <v>3116580501</v>
          </cell>
          <cell r="E46">
            <v>3116580501</v>
          </cell>
          <cell r="F46" t="str">
            <v>hcifuentes@esu.com.co</v>
          </cell>
          <cell r="G46" t="str">
            <v>Carrera 67 72 100</v>
          </cell>
          <cell r="H46" t="str">
            <v>M</v>
          </cell>
          <cell r="I46" t="str">
            <v>5392617.03</v>
          </cell>
          <cell r="J46">
            <v>5392617</v>
          </cell>
          <cell r="L46" t="str">
            <v>13-JAN-21</v>
          </cell>
          <cell r="M46" t="str">
            <v>13-JAN-21</v>
          </cell>
          <cell r="N46">
            <v>43</v>
          </cell>
          <cell r="O46" t="str">
            <v>Subgerencia De Servicios</v>
          </cell>
          <cell r="P46">
            <v>304</v>
          </cell>
          <cell r="Q46" t="str">
            <v>Profesional Universitario GRADO 1</v>
          </cell>
          <cell r="R46">
            <v>10507</v>
          </cell>
          <cell r="S46" t="str">
            <v>COMPRAS Y CONTRATACIÓN</v>
          </cell>
          <cell r="T46" t="str">
            <v>Bello</v>
          </cell>
          <cell r="U46" t="str">
            <v>PF</v>
          </cell>
          <cell r="V46" t="str">
            <v>Profesional</v>
          </cell>
          <cell r="W46" t="str">
            <v>Ingeniero Electronico</v>
          </cell>
        </row>
        <row r="47">
          <cell r="A47">
            <v>70434678</v>
          </cell>
          <cell r="B47" t="str">
            <v>CC</v>
          </cell>
          <cell r="C47" t="str">
            <v>Rivera Cardona Robinson</v>
          </cell>
          <cell r="D47">
            <v>3148973616</v>
          </cell>
          <cell r="E47">
            <v>3148973616</v>
          </cell>
          <cell r="F47" t="str">
            <v>rrivera@esu.com.co</v>
          </cell>
          <cell r="G47" t="str">
            <v>Calle 40 90 08</v>
          </cell>
          <cell r="H47" t="str">
            <v>M</v>
          </cell>
          <cell r="I47" t="str">
            <v>6047159.57</v>
          </cell>
          <cell r="J47" t="str">
            <v>6047159.57</v>
          </cell>
          <cell r="L47" t="str">
            <v>18-JAN-21</v>
          </cell>
          <cell r="M47" t="str">
            <v>18-JAN-21</v>
          </cell>
          <cell r="N47">
            <v>12</v>
          </cell>
          <cell r="O47" t="str">
            <v>Oficina Estrategica</v>
          </cell>
          <cell r="P47">
            <v>305</v>
          </cell>
          <cell r="Q47" t="str">
            <v>Profesional Universitario Grado 02</v>
          </cell>
          <cell r="R47">
            <v>10101</v>
          </cell>
          <cell r="S47" t="str">
            <v>OFICINA ESTRATÉGICA</v>
          </cell>
          <cell r="T47" t="str">
            <v>Medellin</v>
          </cell>
          <cell r="U47" t="str">
            <v>PF</v>
          </cell>
          <cell r="V47" t="str">
            <v>Profesional</v>
          </cell>
          <cell r="W47" t="str">
            <v>Ing. En Sistemas Y Telecomunicaciones</v>
          </cell>
        </row>
        <row r="48">
          <cell r="A48">
            <v>71174368</v>
          </cell>
          <cell r="B48" t="str">
            <v>CC</v>
          </cell>
          <cell r="C48" t="str">
            <v>Pino Pulgarin Wilson Andres</v>
          </cell>
          <cell r="D48">
            <v>3113379607</v>
          </cell>
          <cell r="E48">
            <v>3113379607</v>
          </cell>
          <cell r="F48" t="str">
            <v>wilanpi@gmail.com</v>
          </cell>
          <cell r="G48" t="str">
            <v>Calle 51 Nro 47  57 apto 502</v>
          </cell>
          <cell r="H48" t="str">
            <v>M</v>
          </cell>
          <cell r="I48" t="str">
            <v>3065102.74</v>
          </cell>
          <cell r="J48">
            <v>3474753</v>
          </cell>
          <cell r="L48">
            <v>44470</v>
          </cell>
          <cell r="M48">
            <v>44470</v>
          </cell>
          <cell r="N48">
            <v>43</v>
          </cell>
          <cell r="O48" t="str">
            <v>Subgerencia De Servicios</v>
          </cell>
          <cell r="P48">
            <v>306</v>
          </cell>
          <cell r="Q48" t="str">
            <v>Tecnico Administrativo Grado 01</v>
          </cell>
          <cell r="R48">
            <v>10501</v>
          </cell>
          <cell r="S48" t="str">
            <v>UNIDAD ESTRATÉGICA DE SERVICIOS EN SEGURIDAD-VIGILANCIA.</v>
          </cell>
          <cell r="T48" t="str">
            <v>Bello</v>
          </cell>
          <cell r="U48" t="str">
            <v>TE</v>
          </cell>
          <cell r="V48" t="str">
            <v>Tecnico</v>
          </cell>
          <cell r="W48" t="str">
            <v>Tecnica En Gestion Admtiva Y Financiera</v>
          </cell>
        </row>
        <row r="49">
          <cell r="A49">
            <v>71335585</v>
          </cell>
          <cell r="B49" t="str">
            <v>CC</v>
          </cell>
          <cell r="C49" t="str">
            <v>Mejia Bedoya Ramiro Andres</v>
          </cell>
          <cell r="D49">
            <v>2202696</v>
          </cell>
          <cell r="E49">
            <v>3017857378</v>
          </cell>
          <cell r="F49" t="str">
            <v>rmejia@esu.com.co</v>
          </cell>
          <cell r="G49" t="str">
            <v>Cll 48 # 32-38</v>
          </cell>
          <cell r="H49" t="str">
            <v>M</v>
          </cell>
          <cell r="I49" t="str">
            <v>6701702.11</v>
          </cell>
          <cell r="J49">
            <v>6701702</v>
          </cell>
          <cell r="L49">
            <v>43776</v>
          </cell>
          <cell r="M49">
            <v>43776</v>
          </cell>
          <cell r="N49">
            <v>7</v>
          </cell>
          <cell r="O49" t="str">
            <v>Secretaria General.</v>
          </cell>
          <cell r="P49">
            <v>317</v>
          </cell>
          <cell r="Q49" t="str">
            <v>Profesional Especializado Grado 03</v>
          </cell>
          <cell r="R49">
            <v>10201</v>
          </cell>
          <cell r="S49" t="str">
            <v>UNIDAD DE GESTIÓN JURÍDICA</v>
          </cell>
          <cell r="T49" t="str">
            <v>Medellin</v>
          </cell>
          <cell r="U49" t="str">
            <v>PF</v>
          </cell>
          <cell r="V49" t="str">
            <v>Profesional</v>
          </cell>
          <cell r="W49" t="str">
            <v>Abogado</v>
          </cell>
        </row>
        <row r="50">
          <cell r="A50">
            <v>71338992</v>
          </cell>
          <cell r="B50" t="str">
            <v>CC</v>
          </cell>
          <cell r="C50" t="str">
            <v>Gil Espinal Franklin Esteban</v>
          </cell>
          <cell r="F50" t="str">
            <v>fgil@esu.com.co</v>
          </cell>
          <cell r="G50" t="str">
            <v>Carrera 48 20 114</v>
          </cell>
          <cell r="H50" t="str">
            <v>M</v>
          </cell>
          <cell r="I50" t="str">
            <v>6047159.57</v>
          </cell>
          <cell r="J50">
            <v>6047160</v>
          </cell>
          <cell r="L50">
            <v>44272</v>
          </cell>
          <cell r="M50">
            <v>44272</v>
          </cell>
          <cell r="N50">
            <v>32</v>
          </cell>
          <cell r="O50" t="str">
            <v>Subgerencia Comercial Y De Mercadeo</v>
          </cell>
          <cell r="P50">
            <v>305</v>
          </cell>
          <cell r="Q50" t="str">
            <v>Profesional Universitario Grado 02</v>
          </cell>
          <cell r="R50">
            <v>10604</v>
          </cell>
          <cell r="S50" t="str">
            <v>UNIDAD DE INVESTIGACION E INNOVACIÓN</v>
          </cell>
          <cell r="T50" t="str">
            <v>Medellin</v>
          </cell>
          <cell r="U50" t="str">
            <v>AD</v>
          </cell>
          <cell r="V50" t="str">
            <v>Profesional</v>
          </cell>
        </row>
        <row r="51">
          <cell r="A51">
            <v>71339169</v>
          </cell>
          <cell r="B51" t="str">
            <v>CC</v>
          </cell>
          <cell r="C51" t="str">
            <v>Monsalve Londoño Gustavo Andres</v>
          </cell>
          <cell r="D51">
            <v>5849312</v>
          </cell>
          <cell r="E51">
            <v>3218017906</v>
          </cell>
          <cell r="F51" t="str">
            <v>gmonsalve@esu.com.co</v>
          </cell>
          <cell r="G51" t="str">
            <v>Calle 75 72B 201</v>
          </cell>
          <cell r="H51" t="str">
            <v>M</v>
          </cell>
          <cell r="I51" t="str">
            <v>11298930.36</v>
          </cell>
          <cell r="J51">
            <v>11298930</v>
          </cell>
          <cell r="L51">
            <v>44258</v>
          </cell>
          <cell r="M51" t="str">
            <v>03-JAN-22</v>
          </cell>
          <cell r="N51">
            <v>38</v>
          </cell>
          <cell r="O51" t="str">
            <v>Auditoria Interna</v>
          </cell>
          <cell r="P51">
            <v>315</v>
          </cell>
          <cell r="Q51" t="str">
            <v>Director Auditoria Interna Grado 02</v>
          </cell>
          <cell r="R51">
            <v>10300</v>
          </cell>
          <cell r="S51" t="str">
            <v>AUDITORÍA INTERNA</v>
          </cell>
          <cell r="T51" t="str">
            <v>Medellin</v>
          </cell>
          <cell r="U51" t="str">
            <v>PF</v>
          </cell>
          <cell r="V51" t="str">
            <v>Magister</v>
          </cell>
          <cell r="W51" t="str">
            <v>Administrador De Empresas</v>
          </cell>
        </row>
        <row r="52">
          <cell r="A52">
            <v>71599182</v>
          </cell>
          <cell r="B52" t="str">
            <v>CC</v>
          </cell>
          <cell r="C52" t="str">
            <v>Velasquez Sanchez Manuel Benicio</v>
          </cell>
          <cell r="D52">
            <v>2948788</v>
          </cell>
          <cell r="E52">
            <v>3004432277</v>
          </cell>
          <cell r="F52" t="str">
            <v>mvelasquez@esu.com.co</v>
          </cell>
          <cell r="G52" t="str">
            <v>Cll 5 Sur 50Ee - 39</v>
          </cell>
          <cell r="H52" t="str">
            <v>M</v>
          </cell>
          <cell r="I52" t="str">
            <v>2375363.62</v>
          </cell>
          <cell r="J52">
            <v>3530694</v>
          </cell>
          <cell r="L52" t="str">
            <v>05-APR-99</v>
          </cell>
          <cell r="M52">
            <v>40582</v>
          </cell>
          <cell r="N52">
            <v>2</v>
          </cell>
          <cell r="O52" t="str">
            <v>Gerencia</v>
          </cell>
          <cell r="P52">
            <v>106</v>
          </cell>
          <cell r="Q52" t="str">
            <v>Conductor</v>
          </cell>
          <cell r="R52">
            <v>10100</v>
          </cell>
          <cell r="S52" t="str">
            <v>GERENCIA.</v>
          </cell>
          <cell r="T52" t="str">
            <v>Medellin</v>
          </cell>
          <cell r="U52" t="str">
            <v>TE</v>
          </cell>
          <cell r="V52" t="str">
            <v>Bachiller</v>
          </cell>
          <cell r="W52" t="str">
            <v>Conductor Automoviles</v>
          </cell>
        </row>
        <row r="53">
          <cell r="A53">
            <v>71791687</v>
          </cell>
          <cell r="B53" t="str">
            <v>CC</v>
          </cell>
          <cell r="C53" t="str">
            <v>Muñoz Aristizabal Edwin</v>
          </cell>
          <cell r="E53">
            <v>3005309347</v>
          </cell>
          <cell r="F53" t="str">
            <v>emunoz@esu.com.co</v>
          </cell>
          <cell r="G53" t="str">
            <v>Calle 34 Sur 47 31</v>
          </cell>
          <cell r="H53" t="str">
            <v>M</v>
          </cell>
          <cell r="I53" t="str">
            <v>22622433.27</v>
          </cell>
          <cell r="J53">
            <v>22622433</v>
          </cell>
          <cell r="L53">
            <v>44112</v>
          </cell>
          <cell r="M53">
            <v>44112</v>
          </cell>
          <cell r="N53">
            <v>2</v>
          </cell>
          <cell r="O53" t="str">
            <v>Gerencia</v>
          </cell>
          <cell r="P53">
            <v>101</v>
          </cell>
          <cell r="Q53" t="str">
            <v>Gerente</v>
          </cell>
          <cell r="R53">
            <v>10100</v>
          </cell>
          <cell r="S53" t="str">
            <v>GERENCIA.</v>
          </cell>
          <cell r="T53" t="str">
            <v>Medellin</v>
          </cell>
          <cell r="U53" t="str">
            <v>AD</v>
          </cell>
          <cell r="V53" t="str">
            <v>Especialización</v>
          </cell>
          <cell r="W53" t="str">
            <v>INGENIERO DE SISTEMAS</v>
          </cell>
        </row>
        <row r="54">
          <cell r="A54">
            <v>71825547</v>
          </cell>
          <cell r="B54" t="str">
            <v>CC</v>
          </cell>
          <cell r="C54" t="str">
            <v>Zapata Tapias Jesus Emilio</v>
          </cell>
          <cell r="D54">
            <v>3137315748</v>
          </cell>
          <cell r="F54" t="str">
            <v>emiliozapata50@gmail.com</v>
          </cell>
          <cell r="G54" t="str">
            <v>CL 1 A 54 24 BRR CRISTO REY</v>
          </cell>
          <cell r="H54" t="str">
            <v>M</v>
          </cell>
          <cell r="I54">
            <v>5392617</v>
          </cell>
          <cell r="J54">
            <v>5392617</v>
          </cell>
          <cell r="L54">
            <v>44816</v>
          </cell>
          <cell r="M54">
            <v>44816</v>
          </cell>
          <cell r="N54">
            <v>7</v>
          </cell>
          <cell r="O54" t="str">
            <v>Secretaria General.</v>
          </cell>
          <cell r="P54">
            <v>304</v>
          </cell>
          <cell r="Q54" t="str">
            <v>Profesional Universitario GRADO 1</v>
          </cell>
          <cell r="R54">
            <v>10201</v>
          </cell>
          <cell r="S54" t="str">
            <v>UNIDAD DE GESTIÓN JURÍDICA</v>
          </cell>
          <cell r="T54" t="str">
            <v>Medellin</v>
          </cell>
          <cell r="U54" t="str">
            <v>PF</v>
          </cell>
          <cell r="V54" t="str">
            <v>Especialización</v>
          </cell>
          <cell r="W54" t="str">
            <v>Abogado</v>
          </cell>
        </row>
        <row r="55">
          <cell r="A55">
            <v>98500577</v>
          </cell>
          <cell r="B55" t="str">
            <v>CC</v>
          </cell>
          <cell r="C55" t="str">
            <v>Vasquez Arboleda Pablo Arturo</v>
          </cell>
          <cell r="D55">
            <v>4656801</v>
          </cell>
          <cell r="E55">
            <v>3127376719</v>
          </cell>
          <cell r="F55" t="str">
            <v>vaspablito@yahoo.es</v>
          </cell>
          <cell r="G55" t="str">
            <v>Calle 74 72 a 44 apto 703</v>
          </cell>
          <cell r="H55" t="str">
            <v>M</v>
          </cell>
          <cell r="I55">
            <v>6047159</v>
          </cell>
          <cell r="J55">
            <v>6047159</v>
          </cell>
          <cell r="L55">
            <v>44820</v>
          </cell>
          <cell r="M55">
            <v>44820</v>
          </cell>
          <cell r="N55">
            <v>43</v>
          </cell>
          <cell r="O55" t="str">
            <v>Subgerencia De Servicios</v>
          </cell>
          <cell r="P55">
            <v>305</v>
          </cell>
          <cell r="Q55" t="str">
            <v>Profesional Universitario Grado 02</v>
          </cell>
          <cell r="R55">
            <v>10504</v>
          </cell>
          <cell r="S55" t="str">
            <v>UNIDAD ESTRATÉGICA DE SERVICIOS LOGÍSTICOS.</v>
          </cell>
          <cell r="T55" t="str">
            <v>Medellin</v>
          </cell>
          <cell r="U55" t="str">
            <v>PF</v>
          </cell>
          <cell r="V55" t="str">
            <v>Especialización</v>
          </cell>
          <cell r="W55" t="str">
            <v>Profesional áreas Administrativas</v>
          </cell>
        </row>
        <row r="56">
          <cell r="A56">
            <v>98625004</v>
          </cell>
          <cell r="B56" t="str">
            <v>CC</v>
          </cell>
          <cell r="C56" t="str">
            <v>Montoya Sanchez Jorge Albeiro</v>
          </cell>
          <cell r="D56">
            <v>3776407</v>
          </cell>
          <cell r="E56">
            <v>3195631183</v>
          </cell>
          <cell r="F56" t="str">
            <v>jmontoya@esu.com.co</v>
          </cell>
          <cell r="G56" t="str">
            <v>Cll 66 # 44 B 42</v>
          </cell>
          <cell r="H56" t="str">
            <v>M</v>
          </cell>
          <cell r="I56" t="str">
            <v>6047159.57</v>
          </cell>
          <cell r="J56">
            <v>6047160</v>
          </cell>
          <cell r="L56">
            <v>42682</v>
          </cell>
          <cell r="M56">
            <v>42682</v>
          </cell>
          <cell r="N56">
            <v>32</v>
          </cell>
          <cell r="O56" t="str">
            <v>Subgerencia Comercial Y De Mercadeo</v>
          </cell>
          <cell r="P56">
            <v>305</v>
          </cell>
          <cell r="Q56" t="str">
            <v>Profesional Universitario Grado 02</v>
          </cell>
          <cell r="R56">
            <v>10602</v>
          </cell>
          <cell r="S56" t="str">
            <v>UNIDAD DE MERCADEO Y  VENTAS</v>
          </cell>
          <cell r="T56" t="str">
            <v>Itagui</v>
          </cell>
          <cell r="U56" t="str">
            <v>PF</v>
          </cell>
          <cell r="V56" t="str">
            <v>Profesional</v>
          </cell>
          <cell r="W56" t="str">
            <v>Ingeniero Electronico</v>
          </cell>
        </row>
        <row r="57">
          <cell r="A57">
            <v>98700084</v>
          </cell>
          <cell r="B57" t="str">
            <v>CC</v>
          </cell>
          <cell r="C57" t="str">
            <v>Montes Santana Marlon Yesid</v>
          </cell>
          <cell r="D57">
            <v>3013606036</v>
          </cell>
          <cell r="E57">
            <v>3013606036</v>
          </cell>
          <cell r="F57" t="str">
            <v>mmontes@esu.com.co</v>
          </cell>
          <cell r="G57" t="str">
            <v>Calle 70 58 133 C1520 villaverde</v>
          </cell>
          <cell r="H57" t="str">
            <v>M</v>
          </cell>
          <cell r="I57" t="str">
            <v>5392617.03</v>
          </cell>
          <cell r="J57">
            <v>5392617</v>
          </cell>
          <cell r="L57">
            <v>44335</v>
          </cell>
          <cell r="M57">
            <v>44335</v>
          </cell>
          <cell r="N57">
            <v>12</v>
          </cell>
          <cell r="O57" t="str">
            <v>Oficina Estrategica</v>
          </cell>
          <cell r="P57">
            <v>304</v>
          </cell>
          <cell r="Q57" t="str">
            <v>Profesional Universitario GRADO 1</v>
          </cell>
          <cell r="R57">
            <v>10702</v>
          </cell>
          <cell r="S57" t="str">
            <v>COMUNICACIONES.</v>
          </cell>
          <cell r="T57" t="str">
            <v>Medellin</v>
          </cell>
          <cell r="U57" t="str">
            <v>PF</v>
          </cell>
          <cell r="V57" t="str">
            <v>Especialización</v>
          </cell>
          <cell r="W57" t="str">
            <v>Especialista Relaciones Publica</v>
          </cell>
        </row>
        <row r="58">
          <cell r="A58">
            <v>43265100</v>
          </cell>
          <cell r="B58" t="str">
            <v>CC</v>
          </cell>
          <cell r="C58" t="str">
            <v>Medina Cobaleda Sandra Milena</v>
          </cell>
          <cell r="D58">
            <v>4204665</v>
          </cell>
          <cell r="E58">
            <v>3005912064</v>
          </cell>
          <cell r="F58" t="str">
            <v>smedinacobaleda@gmail.com</v>
          </cell>
          <cell r="G58" t="str">
            <v>CALLE 20 36 A 279</v>
          </cell>
          <cell r="H58" t="str">
            <v>?</v>
          </cell>
          <cell r="I58">
            <v>5392617</v>
          </cell>
          <cell r="J58">
            <v>5392617</v>
          </cell>
          <cell r="L58">
            <v>44837</v>
          </cell>
          <cell r="M58">
            <v>44837</v>
          </cell>
          <cell r="N58">
            <v>32</v>
          </cell>
          <cell r="O58" t="str">
            <v>Subgerencia Comercial Y De Mercadeo</v>
          </cell>
          <cell r="P58">
            <v>304</v>
          </cell>
          <cell r="Q58" t="str">
            <v>Profesional Universitario GRADO 1</v>
          </cell>
          <cell r="R58">
            <v>10500</v>
          </cell>
          <cell r="S58" t="str">
            <v>SUBGERENCIA DE SERVICIOS.</v>
          </cell>
          <cell r="T58" t="str">
            <v>Medellin</v>
          </cell>
          <cell r="U58" t="str">
            <v>PF</v>
          </cell>
          <cell r="V58" t="str">
            <v>Especialización</v>
          </cell>
          <cell r="W58" t="str">
            <v>Administracion De Empresas</v>
          </cell>
        </row>
        <row r="59">
          <cell r="A59">
            <v>1001015619</v>
          </cell>
          <cell r="B59" t="str">
            <v>CC</v>
          </cell>
          <cell r="C59" t="str">
            <v>Nanclares Villa Juan Pablo</v>
          </cell>
          <cell r="D59">
            <v>3127083795</v>
          </cell>
          <cell r="E59">
            <v>3127083795</v>
          </cell>
          <cell r="F59" t="str">
            <v>jpnanclares288@gmail.com</v>
          </cell>
          <cell r="G59" t="str">
            <v>Calle 31 No 80 A 57 Apto 301</v>
          </cell>
          <cell r="H59" t="str">
            <v>M</v>
          </cell>
          <cell r="I59">
            <v>500000</v>
          </cell>
          <cell r="J59">
            <v>500000</v>
          </cell>
          <cell r="L59">
            <v>44599</v>
          </cell>
          <cell r="M59">
            <v>44599</v>
          </cell>
          <cell r="N59">
            <v>12</v>
          </cell>
          <cell r="O59" t="str">
            <v>Oficina Estrategica</v>
          </cell>
          <cell r="P59">
            <v>309</v>
          </cell>
          <cell r="Q59" t="str">
            <v>Aprendiz</v>
          </cell>
          <cell r="R59">
            <v>10101</v>
          </cell>
          <cell r="S59" t="str">
            <v>OFICINA ESTRATÉGICA</v>
          </cell>
          <cell r="T59" t="str">
            <v>Medellin</v>
          </cell>
          <cell r="U59" t="str">
            <v>AP</v>
          </cell>
          <cell r="V59" t="str">
            <v>Bachiller</v>
          </cell>
          <cell r="W59" t="str">
            <v>Diseñador Grafico</v>
          </cell>
        </row>
        <row r="60">
          <cell r="A60">
            <v>1001579766</v>
          </cell>
          <cell r="B60" t="str">
            <v>CC</v>
          </cell>
          <cell r="C60" t="str">
            <v>Guerra Cruz Luz Yeney</v>
          </cell>
          <cell r="D60">
            <v>3113431149</v>
          </cell>
          <cell r="E60">
            <v>3113431149</v>
          </cell>
          <cell r="F60" t="str">
            <v>lguerra@esu.com.co</v>
          </cell>
          <cell r="G60" t="str">
            <v>Calle 57A 55B 18</v>
          </cell>
          <cell r="H60" t="str">
            <v>F</v>
          </cell>
          <cell r="I60" t="str">
            <v>3065102.74</v>
          </cell>
          <cell r="J60">
            <v>3065103</v>
          </cell>
          <cell r="L60" t="str">
            <v>14-APR-21</v>
          </cell>
          <cell r="M60" t="str">
            <v>14-APR-21</v>
          </cell>
          <cell r="N60">
            <v>43</v>
          </cell>
          <cell r="O60" t="str">
            <v>Subgerencia De Servicios</v>
          </cell>
          <cell r="P60">
            <v>306</v>
          </cell>
          <cell r="Q60" t="str">
            <v>Tecnico Administrativo Grado 01</v>
          </cell>
          <cell r="R60">
            <v>10504</v>
          </cell>
          <cell r="S60" t="str">
            <v>UNIDAD ESTRATÉGICA DE SERVICIOS LOGÍSTICOS.</v>
          </cell>
          <cell r="T60" t="str">
            <v>Itagui</v>
          </cell>
          <cell r="U60" t="str">
            <v>TE</v>
          </cell>
          <cell r="V60" t="str">
            <v>Tecnico</v>
          </cell>
          <cell r="W60" t="str">
            <v>Tecnico gestión del talento humano</v>
          </cell>
        </row>
        <row r="61">
          <cell r="A61">
            <v>1017142779</v>
          </cell>
          <cell r="B61" t="str">
            <v>CC</v>
          </cell>
          <cell r="C61" t="str">
            <v>Perez Velez Andres Felipe</v>
          </cell>
          <cell r="D61">
            <v>2989252</v>
          </cell>
          <cell r="E61">
            <v>3127660913</v>
          </cell>
          <cell r="F61" t="str">
            <v>aperez@esu.com.co</v>
          </cell>
          <cell r="G61" t="str">
            <v>Cll 63 N° 39 - 80 Apto. N° 1802</v>
          </cell>
          <cell r="H61" t="str">
            <v>M</v>
          </cell>
          <cell r="I61" t="str">
            <v>5392617.03</v>
          </cell>
          <cell r="J61">
            <v>5392617</v>
          </cell>
          <cell r="L61" t="str">
            <v>22-DEC-11</v>
          </cell>
          <cell r="M61">
            <v>42940</v>
          </cell>
          <cell r="N61">
            <v>43</v>
          </cell>
          <cell r="O61" t="str">
            <v>Subgerencia De Servicios</v>
          </cell>
          <cell r="P61">
            <v>304</v>
          </cell>
          <cell r="Q61" t="str">
            <v>Profesional Universitario GRADO 1</v>
          </cell>
          <cell r="R61">
            <v>10504</v>
          </cell>
          <cell r="S61" t="str">
            <v>UNIDAD ESTRATÉGICA DE SERVICIOS LOGÍSTICOS.</v>
          </cell>
          <cell r="T61" t="str">
            <v>Medellin</v>
          </cell>
          <cell r="U61" t="str">
            <v>PF</v>
          </cell>
          <cell r="V61" t="str">
            <v>Tecnólogo</v>
          </cell>
          <cell r="W61" t="str">
            <v>Administracion Financiera</v>
          </cell>
        </row>
        <row r="62">
          <cell r="A62">
            <v>1017175772</v>
          </cell>
          <cell r="B62" t="str">
            <v>CC</v>
          </cell>
          <cell r="C62" t="str">
            <v>Castrillon Palacio Harley</v>
          </cell>
          <cell r="D62">
            <v>3539381</v>
          </cell>
          <cell r="E62">
            <v>3136075680</v>
          </cell>
          <cell r="F62" t="str">
            <v>hcastrillon@esu.com.co</v>
          </cell>
          <cell r="G62" t="str">
            <v>Diagonal 75C 2A 14 Casa 328</v>
          </cell>
          <cell r="H62" t="str">
            <v>M</v>
          </cell>
          <cell r="I62" t="str">
            <v>7356244.65</v>
          </cell>
          <cell r="J62">
            <v>7356245</v>
          </cell>
          <cell r="L62" t="str">
            <v>19-JAN-21</v>
          </cell>
          <cell r="M62" t="str">
            <v>19-JAN-21</v>
          </cell>
          <cell r="N62">
            <v>43</v>
          </cell>
          <cell r="O62" t="str">
            <v>Subgerencia De Servicios</v>
          </cell>
          <cell r="P62">
            <v>309</v>
          </cell>
          <cell r="Q62" t="str">
            <v>Lider De Programa Grado 04</v>
          </cell>
          <cell r="R62">
            <v>10504</v>
          </cell>
          <cell r="S62" t="str">
            <v>UNIDAD ESTRATÉGICA DE SERVICIOS LOGÍSTICOS.</v>
          </cell>
          <cell r="T62" t="str">
            <v>Medellin</v>
          </cell>
          <cell r="U62" t="str">
            <v>PF</v>
          </cell>
          <cell r="V62" t="str">
            <v>Especialización</v>
          </cell>
          <cell r="W62" t="str">
            <v>Especial. Negocios Internacionales</v>
          </cell>
        </row>
        <row r="63">
          <cell r="A63">
            <v>1025884232</v>
          </cell>
          <cell r="B63" t="str">
            <v>TI</v>
          </cell>
          <cell r="C63" t="str">
            <v>Lujan Garcia Juan Camilo</v>
          </cell>
          <cell r="D63">
            <v>3052760308</v>
          </cell>
          <cell r="E63">
            <v>3052760308</v>
          </cell>
          <cell r="F63" t="str">
            <v>juank97b10@gmail.com</v>
          </cell>
          <cell r="G63" t="str">
            <v>Carrera 84 97b 10</v>
          </cell>
          <cell r="H63" t="str">
            <v>M</v>
          </cell>
          <cell r="I63">
            <v>500000</v>
          </cell>
          <cell r="J63">
            <v>500000</v>
          </cell>
          <cell r="L63">
            <v>44636</v>
          </cell>
          <cell r="M63">
            <v>44636</v>
          </cell>
          <cell r="N63">
            <v>42</v>
          </cell>
          <cell r="O63" t="str">
            <v>Subgerencia Administrativa Y Financiera</v>
          </cell>
          <cell r="P63">
            <v>309</v>
          </cell>
          <cell r="Q63" t="str">
            <v>Aprendiz</v>
          </cell>
          <cell r="R63">
            <v>10404</v>
          </cell>
          <cell r="S63" t="str">
            <v>UNIDAD DE GESTIÓN HUMANA.</v>
          </cell>
          <cell r="T63" t="str">
            <v>Medellin</v>
          </cell>
          <cell r="U63" t="str">
            <v>AP</v>
          </cell>
          <cell r="V63" t="str">
            <v>Bachiller</v>
          </cell>
          <cell r="W63" t="str">
            <v>Tecnologia En Gestion Administrativa</v>
          </cell>
        </row>
        <row r="64">
          <cell r="A64">
            <v>1035282122</v>
          </cell>
          <cell r="B64" t="str">
            <v>CC</v>
          </cell>
          <cell r="C64" t="str">
            <v>GRACIANO ZAPATA LEYDI LAURA</v>
          </cell>
          <cell r="D64">
            <v>3507937097</v>
          </cell>
          <cell r="F64" t="str">
            <v>lgraciano@esu.com.co</v>
          </cell>
          <cell r="G64" t="str">
            <v>CR 77 B B 80 49 AP 203</v>
          </cell>
          <cell r="H64" t="str">
            <v>F</v>
          </cell>
          <cell r="I64" t="str">
            <v>6047158.5</v>
          </cell>
          <cell r="J64">
            <v>6047159</v>
          </cell>
          <cell r="L64" t="str">
            <v>22-APR-21</v>
          </cell>
          <cell r="M64" t="str">
            <v>22-APR-21</v>
          </cell>
          <cell r="N64">
            <v>43</v>
          </cell>
          <cell r="O64" t="str">
            <v>Subgerencia De Servicios</v>
          </cell>
          <cell r="P64">
            <v>305</v>
          </cell>
          <cell r="Q64" t="str">
            <v>Profesional Universitario Grado 02</v>
          </cell>
          <cell r="R64">
            <v>10507</v>
          </cell>
          <cell r="S64" t="str">
            <v>COMPRAS Y CONTRATACIÓN</v>
          </cell>
          <cell r="T64" t="str">
            <v>Medellin</v>
          </cell>
          <cell r="U64" t="str">
            <v>PF</v>
          </cell>
          <cell r="V64" t="str">
            <v>Especialización</v>
          </cell>
          <cell r="W64" t="str">
            <v>Administracion Financiera</v>
          </cell>
        </row>
        <row r="65">
          <cell r="A65">
            <v>1036601135</v>
          </cell>
          <cell r="B65" t="str">
            <v>CC</v>
          </cell>
          <cell r="C65" t="str">
            <v>Casas Arias Diego Alexander</v>
          </cell>
          <cell r="D65">
            <v>3215006227</v>
          </cell>
          <cell r="E65">
            <v>3215006227</v>
          </cell>
          <cell r="F65" t="str">
            <v>dacasasarias@gmail.com</v>
          </cell>
          <cell r="G65" t="str">
            <v>Carrera 53 73 40 Urbanización Entrebosques Torre Cerezo</v>
          </cell>
          <cell r="H65" t="str">
            <v>M</v>
          </cell>
          <cell r="I65">
            <v>3658348</v>
          </cell>
          <cell r="J65">
            <v>3658348</v>
          </cell>
          <cell r="L65">
            <v>44837</v>
          </cell>
          <cell r="M65">
            <v>44837</v>
          </cell>
          <cell r="N65">
            <v>12</v>
          </cell>
          <cell r="O65" t="str">
            <v>Oficina Estrategica</v>
          </cell>
          <cell r="P65">
            <v>314</v>
          </cell>
          <cell r="Q65" t="str">
            <v>Tecnico Administrativo Grado 02</v>
          </cell>
          <cell r="R65">
            <v>10102</v>
          </cell>
          <cell r="S65" t="str">
            <v>OFICINA ESTRATÉGICA 2018</v>
          </cell>
          <cell r="T65" t="str">
            <v>Medellin</v>
          </cell>
          <cell r="U65" t="str">
            <v>TE</v>
          </cell>
          <cell r="V65" t="str">
            <v>Tecnólogo</v>
          </cell>
          <cell r="W65" t="str">
            <v>Tecnología en sistemas</v>
          </cell>
        </row>
        <row r="66">
          <cell r="A66">
            <v>1036662746</v>
          </cell>
          <cell r="B66" t="str">
            <v>CC</v>
          </cell>
          <cell r="C66" t="str">
            <v>Garcia Zuluaga Maria Camila</v>
          </cell>
          <cell r="D66">
            <v>3182147553</v>
          </cell>
          <cell r="E66">
            <v>3182147553</v>
          </cell>
          <cell r="F66" t="str">
            <v>mariacamilagz18@gmail.com</v>
          </cell>
          <cell r="G66" t="str">
            <v>Calle 45 34 78</v>
          </cell>
          <cell r="H66" t="str">
            <v>F</v>
          </cell>
          <cell r="I66" t="str">
            <v>5392617.03</v>
          </cell>
          <cell r="J66">
            <v>5392617</v>
          </cell>
          <cell r="L66" t="str">
            <v>13-DEC-21</v>
          </cell>
          <cell r="M66" t="str">
            <v>13-DEC-21</v>
          </cell>
          <cell r="N66">
            <v>43</v>
          </cell>
          <cell r="O66" t="str">
            <v>Subgerencia De Servicios</v>
          </cell>
          <cell r="P66">
            <v>304</v>
          </cell>
          <cell r="Q66" t="str">
            <v>Profesional Universitario GRADO 1</v>
          </cell>
          <cell r="R66">
            <v>10504</v>
          </cell>
          <cell r="S66" t="str">
            <v>UNIDAD ESTRATÉGICA DE SERVICIOS LOGÍSTICOS.</v>
          </cell>
          <cell r="T66" t="str">
            <v>Medellin</v>
          </cell>
          <cell r="U66" t="str">
            <v>TE</v>
          </cell>
          <cell r="V66" t="str">
            <v>Especialización</v>
          </cell>
          <cell r="W66" t="str">
            <v>Contador Publico</v>
          </cell>
        </row>
        <row r="67">
          <cell r="A67">
            <v>1036681920</v>
          </cell>
          <cell r="B67" t="str">
            <v>CC</v>
          </cell>
          <cell r="C67" t="str">
            <v>ECHEVERRI ECHEVERRI ANA MARIA</v>
          </cell>
          <cell r="D67">
            <v>6127946</v>
          </cell>
          <cell r="E67">
            <v>3163002959</v>
          </cell>
          <cell r="F67" t="str">
            <v>anaecheverri07@gmail.com</v>
          </cell>
          <cell r="G67" t="str">
            <v>CL 36 DE SUR 27 DE 166</v>
          </cell>
          <cell r="H67" t="str">
            <v>F</v>
          </cell>
          <cell r="I67">
            <v>3065103</v>
          </cell>
          <cell r="J67">
            <v>3065103</v>
          </cell>
          <cell r="L67">
            <v>44767</v>
          </cell>
          <cell r="M67">
            <v>44767</v>
          </cell>
          <cell r="N67">
            <v>12</v>
          </cell>
          <cell r="O67" t="str">
            <v>Oficina Estrategica</v>
          </cell>
          <cell r="P67">
            <v>306</v>
          </cell>
          <cell r="Q67" t="str">
            <v>Tecnico Administrativo Grado 01</v>
          </cell>
          <cell r="R67">
            <v>10104</v>
          </cell>
          <cell r="S67" t="str">
            <v>COMUNICACIONES</v>
          </cell>
          <cell r="T67" t="str">
            <v>Envigado</v>
          </cell>
          <cell r="U67" t="str">
            <v>TE</v>
          </cell>
          <cell r="V67" t="str">
            <v>Bachiller</v>
          </cell>
          <cell r="W67" t="str">
            <v>Administracion De Empresas</v>
          </cell>
        </row>
        <row r="68">
          <cell r="A68">
            <v>1037576517</v>
          </cell>
          <cell r="B68" t="str">
            <v>CC</v>
          </cell>
          <cell r="C68" t="str">
            <v>Sanchez Jaramillo Oscar Alejandro</v>
          </cell>
          <cell r="D68">
            <v>3283412</v>
          </cell>
          <cell r="F68" t="str">
            <v>osanchez@esu.com.co</v>
          </cell>
          <cell r="G68" t="str">
            <v>Carrera 39E 48C Sur 36 apto 1005</v>
          </cell>
          <cell r="H68" t="str">
            <v>M</v>
          </cell>
          <cell r="I68" t="str">
            <v>3065102.74</v>
          </cell>
          <cell r="J68">
            <v>3065103</v>
          </cell>
          <cell r="L68">
            <v>44231</v>
          </cell>
          <cell r="M68">
            <v>44231</v>
          </cell>
          <cell r="N68">
            <v>7</v>
          </cell>
          <cell r="O68" t="str">
            <v>Secretaria General.</v>
          </cell>
          <cell r="P68">
            <v>306</v>
          </cell>
          <cell r="Q68" t="str">
            <v>Tecnico Administrativo Grado 01</v>
          </cell>
          <cell r="R68">
            <v>10202</v>
          </cell>
          <cell r="S68" t="str">
            <v>UNIDAD DE GESTIÓN DOCUMENTAL</v>
          </cell>
          <cell r="T68" t="str">
            <v>Envigado</v>
          </cell>
          <cell r="U68" t="str">
            <v>TE</v>
          </cell>
          <cell r="V68" t="str">
            <v>Profesional</v>
          </cell>
          <cell r="W68" t="str">
            <v>Ingeniero Industral Higiene Y Seguridad</v>
          </cell>
        </row>
        <row r="69">
          <cell r="A69">
            <v>1037582265</v>
          </cell>
          <cell r="B69" t="str">
            <v>CC</v>
          </cell>
          <cell r="C69" t="str">
            <v>Vargas Rendon Andres Felipe</v>
          </cell>
          <cell r="D69">
            <v>2714459</v>
          </cell>
          <cell r="E69">
            <v>3017356956</v>
          </cell>
          <cell r="F69" t="str">
            <v>afvargas@esu.com.co</v>
          </cell>
          <cell r="G69" t="str">
            <v>Cll 75 Sur # 53-70 Apto 901</v>
          </cell>
          <cell r="H69" t="str">
            <v>M</v>
          </cell>
          <cell r="I69" t="str">
            <v>6047158.5</v>
          </cell>
          <cell r="J69" t="str">
            <v>6047158.5</v>
          </cell>
          <cell r="L69">
            <v>41701</v>
          </cell>
          <cell r="M69">
            <v>41701</v>
          </cell>
          <cell r="N69">
            <v>42</v>
          </cell>
          <cell r="O69" t="str">
            <v>Subgerencia Administrativa Y Financiera</v>
          </cell>
          <cell r="P69">
            <v>305</v>
          </cell>
          <cell r="Q69" t="str">
            <v>Profesional Universitario Grado 02</v>
          </cell>
          <cell r="R69">
            <v>10401</v>
          </cell>
          <cell r="S69" t="str">
            <v>UNIDAD DE CONTABILIDAD Y COSTOS.</v>
          </cell>
          <cell r="T69" t="str">
            <v>Itagui</v>
          </cell>
          <cell r="U69" t="str">
            <v>TE</v>
          </cell>
          <cell r="V69" t="str">
            <v>Profesional</v>
          </cell>
          <cell r="W69" t="str">
            <v>Contador Publico</v>
          </cell>
        </row>
        <row r="70">
          <cell r="A70">
            <v>1037603412</v>
          </cell>
          <cell r="B70" t="str">
            <v>CC</v>
          </cell>
          <cell r="C70" t="str">
            <v>Girlado Idarraga Miled Dayhana</v>
          </cell>
          <cell r="D70">
            <v>3004907706</v>
          </cell>
          <cell r="E70">
            <v>3004907706</v>
          </cell>
          <cell r="F70" t="str">
            <v>milday321@hotmail.com</v>
          </cell>
          <cell r="G70" t="str">
            <v>Km 18 via las palmas</v>
          </cell>
          <cell r="H70" t="str">
            <v>F</v>
          </cell>
          <cell r="I70" t="str">
            <v>3065102.74</v>
          </cell>
          <cell r="J70">
            <v>3065103</v>
          </cell>
          <cell r="L70">
            <v>44510</v>
          </cell>
          <cell r="M70">
            <v>44510</v>
          </cell>
          <cell r="N70">
            <v>42</v>
          </cell>
          <cell r="O70" t="str">
            <v>Subgerencia Administrativa Y Financiera</v>
          </cell>
          <cell r="P70">
            <v>306</v>
          </cell>
          <cell r="Q70" t="str">
            <v>Tecnico Administrativo Grado 01</v>
          </cell>
          <cell r="R70">
            <v>10401</v>
          </cell>
          <cell r="S70" t="str">
            <v>UNIDAD DE CONTABILIDAD Y COSTOS.</v>
          </cell>
          <cell r="T70" t="str">
            <v>RETIRO</v>
          </cell>
          <cell r="U70" t="str">
            <v>TE</v>
          </cell>
          <cell r="V70" t="str">
            <v>Tecnico</v>
          </cell>
          <cell r="W70" t="str">
            <v>Tecnico Contable En Costos</v>
          </cell>
        </row>
        <row r="71">
          <cell r="A71">
            <v>1037647029</v>
          </cell>
          <cell r="B71" t="str">
            <v>CC</v>
          </cell>
          <cell r="C71" t="str">
            <v>Garcia Echeverri Libardo Andres</v>
          </cell>
          <cell r="D71">
            <v>3313056</v>
          </cell>
          <cell r="E71">
            <v>3046283797</v>
          </cell>
          <cell r="F71" t="str">
            <v>libardo.garcia1996@gmail.com</v>
          </cell>
          <cell r="G71" t="str">
            <v>CL 48 F SUR CR 39 B 314 IN 9912</v>
          </cell>
          <cell r="H71" t="str">
            <v>M</v>
          </cell>
          <cell r="I71" t="str">
            <v>5392617.03</v>
          </cell>
          <cell r="J71">
            <v>5392617</v>
          </cell>
          <cell r="L71" t="str">
            <v>13-AUG-21</v>
          </cell>
          <cell r="M71" t="str">
            <v>13-AUG-21</v>
          </cell>
          <cell r="N71">
            <v>43</v>
          </cell>
          <cell r="O71" t="str">
            <v>Subgerencia De Servicios</v>
          </cell>
          <cell r="P71">
            <v>304</v>
          </cell>
          <cell r="Q71" t="str">
            <v>Profesional Universitario GRADO 1</v>
          </cell>
          <cell r="R71">
            <v>10502</v>
          </cell>
          <cell r="S71" t="str">
            <v>UNIDAD ESTRATÉGICA DE SERVICIOS EN SEGURIDAD-SIS.</v>
          </cell>
          <cell r="T71" t="str">
            <v>Envigado</v>
          </cell>
          <cell r="U71" t="str">
            <v>PF</v>
          </cell>
          <cell r="W71" t="str">
            <v>Ingeniero De Controles Industriales Y El</v>
          </cell>
        </row>
        <row r="72">
          <cell r="A72">
            <v>1038823390</v>
          </cell>
          <cell r="B72" t="str">
            <v>CC</v>
          </cell>
          <cell r="C72" t="str">
            <v>Gonzalez Correa Luis Alejandro</v>
          </cell>
          <cell r="D72">
            <v>3135284746</v>
          </cell>
          <cell r="E72">
            <v>3136918934</v>
          </cell>
          <cell r="F72" t="str">
            <v>luisalejandrogc3@gmail.com</v>
          </cell>
          <cell r="G72" t="str">
            <v>Carrera 47a 39 sur 76</v>
          </cell>
          <cell r="H72" t="str">
            <v>M</v>
          </cell>
          <cell r="I72">
            <v>5392617</v>
          </cell>
          <cell r="J72">
            <v>5392617</v>
          </cell>
          <cell r="L72">
            <v>44497</v>
          </cell>
          <cell r="M72">
            <v>44497</v>
          </cell>
          <cell r="N72">
            <v>42</v>
          </cell>
          <cell r="O72" t="str">
            <v>Subgerencia Administrativa Y Financiera</v>
          </cell>
          <cell r="P72">
            <v>304</v>
          </cell>
          <cell r="Q72" t="str">
            <v>Profesional Universitario GRADO 1</v>
          </cell>
          <cell r="R72">
            <v>10402</v>
          </cell>
          <cell r="S72" t="str">
            <v>UNIDAD DE PRESUPUESTO.</v>
          </cell>
          <cell r="T72" t="str">
            <v>Envigado</v>
          </cell>
          <cell r="U72" t="str">
            <v>PF</v>
          </cell>
          <cell r="V72" t="str">
            <v>Profesional</v>
          </cell>
          <cell r="W72" t="str">
            <v>Contador Publico</v>
          </cell>
        </row>
        <row r="73">
          <cell r="A73">
            <v>1039454025</v>
          </cell>
          <cell r="B73" t="str">
            <v>CC</v>
          </cell>
          <cell r="C73" t="str">
            <v>Rendon Cuartas Andrea</v>
          </cell>
          <cell r="D73">
            <v>2714467</v>
          </cell>
          <cell r="E73">
            <v>3012501459</v>
          </cell>
          <cell r="F73" t="str">
            <v>andrearendonc11@hotmail.com</v>
          </cell>
          <cell r="G73" t="str">
            <v>Calle 53Csur 40B 78</v>
          </cell>
          <cell r="H73" t="str">
            <v>F</v>
          </cell>
          <cell r="I73" t="str">
            <v>5392617.03</v>
          </cell>
          <cell r="J73">
            <v>5392617</v>
          </cell>
          <cell r="L73">
            <v>44512</v>
          </cell>
          <cell r="M73">
            <v>44512</v>
          </cell>
          <cell r="N73">
            <v>32</v>
          </cell>
          <cell r="O73" t="str">
            <v>Subgerencia Comercial Y De Mercadeo</v>
          </cell>
          <cell r="P73">
            <v>304</v>
          </cell>
          <cell r="Q73" t="str">
            <v>Profesional Universitario GRADO 1</v>
          </cell>
          <cell r="R73">
            <v>10602</v>
          </cell>
          <cell r="S73" t="str">
            <v>UNIDAD DE MERCADEO Y  VENTAS</v>
          </cell>
          <cell r="T73" t="str">
            <v>Envigado</v>
          </cell>
          <cell r="U73" t="str">
            <v>PF</v>
          </cell>
          <cell r="V73" t="str">
            <v>Especialización</v>
          </cell>
          <cell r="W73" t="str">
            <v>Administracion De Negocios</v>
          </cell>
        </row>
        <row r="74">
          <cell r="A74">
            <v>1041176901</v>
          </cell>
          <cell r="B74" t="str">
            <v>CC</v>
          </cell>
          <cell r="C74" t="str">
            <v>Tangarife Berrio Daladier Evelio</v>
          </cell>
          <cell r="D74">
            <v>5871461</v>
          </cell>
          <cell r="E74">
            <v>3016529770</v>
          </cell>
          <cell r="F74" t="str">
            <v>dtangarife@esu.com.co</v>
          </cell>
          <cell r="G74" t="str">
            <v>Calle 81 68 44</v>
          </cell>
          <cell r="H74" t="str">
            <v>M</v>
          </cell>
          <cell r="I74" t="str">
            <v>6047158.5</v>
          </cell>
          <cell r="J74">
            <v>6047159</v>
          </cell>
          <cell r="L74" t="str">
            <v>28-JAN-21</v>
          </cell>
          <cell r="M74" t="str">
            <v>28-JAN-21</v>
          </cell>
          <cell r="N74">
            <v>43</v>
          </cell>
          <cell r="O74" t="str">
            <v>Subgerencia De Servicios</v>
          </cell>
          <cell r="P74">
            <v>305</v>
          </cell>
          <cell r="Q74" t="str">
            <v>Profesional Universitario Grado 02</v>
          </cell>
          <cell r="R74">
            <v>10507</v>
          </cell>
          <cell r="S74" t="str">
            <v>COMPRAS Y CONTRATACIÓN</v>
          </cell>
          <cell r="T74" t="str">
            <v>Medellin</v>
          </cell>
          <cell r="U74" t="str">
            <v>PF</v>
          </cell>
          <cell r="V74" t="str">
            <v>Profesional</v>
          </cell>
          <cell r="W74" t="str">
            <v>INGENIERO DE SISTEMAS</v>
          </cell>
        </row>
        <row r="75">
          <cell r="A75">
            <v>1042066005</v>
          </cell>
          <cell r="B75" t="str">
            <v>CC</v>
          </cell>
          <cell r="C75" t="str">
            <v>Cardona Cano Manuela</v>
          </cell>
          <cell r="D75">
            <v>8460186</v>
          </cell>
          <cell r="E75">
            <v>3504380085</v>
          </cell>
          <cell r="F75" t="str">
            <v>manuelacardona0711@gmail.com</v>
          </cell>
          <cell r="G75" t="str">
            <v>Carrera 50 53 15</v>
          </cell>
          <cell r="H75" t="str">
            <v>F</v>
          </cell>
          <cell r="I75" t="str">
            <v>2375363.62</v>
          </cell>
          <cell r="J75">
            <v>2375364</v>
          </cell>
          <cell r="L75">
            <v>44489</v>
          </cell>
          <cell r="M75">
            <v>44489</v>
          </cell>
          <cell r="N75">
            <v>7</v>
          </cell>
          <cell r="O75" t="str">
            <v>Secretaria General.</v>
          </cell>
          <cell r="P75">
            <v>308</v>
          </cell>
          <cell r="Q75" t="str">
            <v>Auxiliar Administrativo Grado 01</v>
          </cell>
          <cell r="R75">
            <v>10202</v>
          </cell>
          <cell r="S75" t="str">
            <v>UNIDAD DE GESTIÓN DOCUMENTAL</v>
          </cell>
          <cell r="T75" t="str">
            <v>SANTA BÁRBARA</v>
          </cell>
          <cell r="U75" t="str">
            <v>TE</v>
          </cell>
          <cell r="V75" t="str">
            <v>Tecnico</v>
          </cell>
          <cell r="W75" t="str">
            <v>Promotor Social</v>
          </cell>
        </row>
        <row r="76">
          <cell r="A76">
            <v>1042066120</v>
          </cell>
          <cell r="B76" t="str">
            <v>CC</v>
          </cell>
          <cell r="C76" t="str">
            <v>Villada Grajales Erika Melisa</v>
          </cell>
          <cell r="D76">
            <v>3015021904</v>
          </cell>
          <cell r="E76">
            <v>3015021904</v>
          </cell>
          <cell r="F76" t="str">
            <v>evillada@esu.com.co</v>
          </cell>
          <cell r="G76" t="str">
            <v>Calle 51 78 53</v>
          </cell>
          <cell r="H76" t="str">
            <v>F</v>
          </cell>
          <cell r="I76" t="str">
            <v>3065102.74</v>
          </cell>
          <cell r="J76">
            <v>3065103</v>
          </cell>
          <cell r="L76" t="str">
            <v>03-AUG-21</v>
          </cell>
          <cell r="M76" t="str">
            <v>03-AUG-21</v>
          </cell>
          <cell r="N76">
            <v>7</v>
          </cell>
          <cell r="O76" t="str">
            <v>Secretaria General.</v>
          </cell>
          <cell r="P76">
            <v>306</v>
          </cell>
          <cell r="Q76" t="str">
            <v>Tecnico Administrativo Grado 01</v>
          </cell>
          <cell r="R76">
            <v>10202</v>
          </cell>
          <cell r="S76" t="str">
            <v>UNIDAD DE GESTIÓN DOCUMENTAL</v>
          </cell>
          <cell r="T76" t="str">
            <v>SANTA BÁRBARA</v>
          </cell>
          <cell r="U76" t="str">
            <v>TE</v>
          </cell>
          <cell r="W76" t="str">
            <v>Tecnico</v>
          </cell>
        </row>
        <row r="77">
          <cell r="A77">
            <v>1042091652</v>
          </cell>
          <cell r="B77" t="str">
            <v>CC</v>
          </cell>
          <cell r="C77" t="str">
            <v>Mejia Mejia Adrian Mauricio</v>
          </cell>
          <cell r="D77">
            <v>3046317740</v>
          </cell>
          <cell r="E77">
            <v>3046317740</v>
          </cell>
          <cell r="F77" t="str">
            <v>amejiam@esu.com.co</v>
          </cell>
          <cell r="G77" t="str">
            <v>Carrera 50B 124 15</v>
          </cell>
          <cell r="H77" t="str">
            <v>M</v>
          </cell>
          <cell r="I77" t="str">
            <v>5392617.03</v>
          </cell>
          <cell r="J77">
            <v>5392617</v>
          </cell>
          <cell r="L77" t="str">
            <v>20-JAN-21</v>
          </cell>
          <cell r="M77" t="str">
            <v>20-JAN-21</v>
          </cell>
          <cell r="N77">
            <v>7</v>
          </cell>
          <cell r="O77" t="str">
            <v>Secretaria General.</v>
          </cell>
          <cell r="P77">
            <v>304</v>
          </cell>
          <cell r="Q77" t="str">
            <v>Profesional Universitario GRADO 1</v>
          </cell>
          <cell r="R77">
            <v>10205</v>
          </cell>
          <cell r="S77" t="str">
            <v>UNIDAD DE LIQUIDACIÓN DE CONVENIOS . .</v>
          </cell>
          <cell r="T77" t="str">
            <v>Medellin</v>
          </cell>
          <cell r="U77" t="str">
            <v>PF</v>
          </cell>
          <cell r="V77" t="str">
            <v>Profesional</v>
          </cell>
          <cell r="W77" t="str">
            <v>Especial. Negocios Internacionales</v>
          </cell>
        </row>
        <row r="78">
          <cell r="A78">
            <v>1042213887</v>
          </cell>
          <cell r="B78" t="str">
            <v>CC</v>
          </cell>
          <cell r="C78" t="str">
            <v>Varon Amaya Melquicedec</v>
          </cell>
          <cell r="D78">
            <v>3004259836</v>
          </cell>
          <cell r="E78">
            <v>3004259836</v>
          </cell>
          <cell r="F78" t="str">
            <v>melkinamaya15@gmail.com</v>
          </cell>
          <cell r="G78" t="str">
            <v>Calle 60 37 40 int 322</v>
          </cell>
          <cell r="H78" t="str">
            <v>M</v>
          </cell>
          <cell r="I78" t="str">
            <v>3065102.74</v>
          </cell>
          <cell r="J78">
            <v>3437703</v>
          </cell>
          <cell r="L78" t="str">
            <v>30-AUG-21</v>
          </cell>
          <cell r="M78" t="str">
            <v>30-AUG-21</v>
          </cell>
          <cell r="N78">
            <v>43</v>
          </cell>
          <cell r="O78" t="str">
            <v>Subgerencia De Servicios</v>
          </cell>
          <cell r="P78">
            <v>306</v>
          </cell>
          <cell r="Q78" t="str">
            <v>Tecnico Administrativo Grado 01</v>
          </cell>
          <cell r="R78">
            <v>10501</v>
          </cell>
          <cell r="S78" t="str">
            <v>UNIDAD ESTRATÉGICA DE SERVICIOS EN SEGURIDAD-VIGILANCIA.</v>
          </cell>
          <cell r="T78" t="str">
            <v>Medellin</v>
          </cell>
          <cell r="U78" t="str">
            <v>TE</v>
          </cell>
          <cell r="W78" t="str">
            <v>Tecnico Computadoras</v>
          </cell>
        </row>
        <row r="79">
          <cell r="A79">
            <v>1077464859</v>
          </cell>
          <cell r="B79" t="str">
            <v>CC</v>
          </cell>
          <cell r="C79" t="str">
            <v>Ortiz Olmedo Jennifer Carolina</v>
          </cell>
          <cell r="D79">
            <v>5789229</v>
          </cell>
          <cell r="E79">
            <v>3128023929</v>
          </cell>
          <cell r="F79" t="str">
            <v>jennifer_cao@hotmail.es</v>
          </cell>
          <cell r="G79" t="str">
            <v>CALLE 33 63 15</v>
          </cell>
          <cell r="H79" t="str">
            <v>F</v>
          </cell>
          <cell r="I79" t="str">
            <v>5392617.03</v>
          </cell>
          <cell r="J79" t="str">
            <v>5392617.03</v>
          </cell>
          <cell r="L79">
            <v>44512</v>
          </cell>
          <cell r="M79">
            <v>44512</v>
          </cell>
          <cell r="N79">
            <v>42</v>
          </cell>
          <cell r="O79" t="str">
            <v>Subgerencia Administrativa Y Financiera</v>
          </cell>
          <cell r="P79">
            <v>304</v>
          </cell>
          <cell r="Q79" t="str">
            <v>Profesional Universitario GRADO 1</v>
          </cell>
          <cell r="R79">
            <v>10401</v>
          </cell>
          <cell r="S79" t="str">
            <v>UNIDAD DE CONTABILIDAD Y COSTOS.</v>
          </cell>
          <cell r="T79" t="str">
            <v>Quibdó</v>
          </cell>
          <cell r="U79" t="str">
            <v>PF</v>
          </cell>
          <cell r="V79" t="str">
            <v>Profesional</v>
          </cell>
          <cell r="W79" t="str">
            <v>Contador Publico</v>
          </cell>
        </row>
        <row r="80">
          <cell r="A80">
            <v>1128275947</v>
          </cell>
          <cell r="B80" t="str">
            <v>CC</v>
          </cell>
          <cell r="C80" t="str">
            <v>Alzate Durango Kelly Julieth</v>
          </cell>
          <cell r="D80">
            <v>2639843</v>
          </cell>
          <cell r="E80">
            <v>3183658485</v>
          </cell>
          <cell r="F80" t="str">
            <v>kalzate@esu.com.co</v>
          </cell>
          <cell r="G80" t="str">
            <v>Cra  79 # 2 - 26</v>
          </cell>
          <cell r="H80" t="str">
            <v>F</v>
          </cell>
          <cell r="I80" t="str">
            <v>3658348.19</v>
          </cell>
          <cell r="J80">
            <v>3658348</v>
          </cell>
          <cell r="L80">
            <v>43398</v>
          </cell>
          <cell r="M80">
            <v>43398</v>
          </cell>
          <cell r="N80">
            <v>43</v>
          </cell>
          <cell r="O80" t="str">
            <v>Subgerencia De Servicios</v>
          </cell>
          <cell r="P80">
            <v>314</v>
          </cell>
          <cell r="Q80" t="str">
            <v>Tecnico Administrativo Grado 02</v>
          </cell>
          <cell r="R80">
            <v>10506</v>
          </cell>
          <cell r="S80" t="str">
            <v>TECNOLOGÍA Y TELECOMUNICACIONES SIS</v>
          </cell>
          <cell r="T80" t="str">
            <v>Medellin</v>
          </cell>
          <cell r="U80" t="str">
            <v>TE</v>
          </cell>
          <cell r="V80" t="str">
            <v>Tecnólogo</v>
          </cell>
          <cell r="W80" t="str">
            <v>Tecnología en Areas Administrativas</v>
          </cell>
        </row>
        <row r="81">
          <cell r="A81">
            <v>1128282092</v>
          </cell>
          <cell r="B81" t="str">
            <v>CC</v>
          </cell>
          <cell r="C81" t="str">
            <v xml:space="preserve">Marin Orozco Yenifer </v>
          </cell>
          <cell r="D81">
            <v>3433100</v>
          </cell>
          <cell r="E81">
            <v>3217819989</v>
          </cell>
          <cell r="F81" t="str">
            <v>ymarin@esu.com.co</v>
          </cell>
          <cell r="G81" t="str">
            <v>Cll 19 No 71-62</v>
          </cell>
          <cell r="H81" t="str">
            <v>F</v>
          </cell>
          <cell r="I81" t="str">
            <v>3658348.19</v>
          </cell>
          <cell r="J81">
            <v>3658348</v>
          </cell>
          <cell r="L81" t="str">
            <v>03-JAN-11</v>
          </cell>
          <cell r="M81" t="str">
            <v>03-JAN-11</v>
          </cell>
          <cell r="N81">
            <v>42</v>
          </cell>
          <cell r="O81" t="str">
            <v>Subgerencia Administrativa Y Financiera</v>
          </cell>
          <cell r="P81">
            <v>314</v>
          </cell>
          <cell r="Q81" t="str">
            <v>Tecnico Administrativo Grado 02</v>
          </cell>
          <cell r="R81">
            <v>10403</v>
          </cell>
          <cell r="S81" t="str">
            <v>UNIDAD DE TESORERÍA.</v>
          </cell>
          <cell r="T81" t="str">
            <v>Medellin</v>
          </cell>
          <cell r="U81" t="str">
            <v>TE</v>
          </cell>
          <cell r="V81" t="str">
            <v>Profesional</v>
          </cell>
          <cell r="W81" t="str">
            <v>Contador Publico</v>
          </cell>
        </row>
        <row r="82">
          <cell r="A82">
            <v>1128397473</v>
          </cell>
          <cell r="B82" t="str">
            <v>CC</v>
          </cell>
          <cell r="C82" t="str">
            <v>Giraldo Castro Jennifer Alexandra</v>
          </cell>
          <cell r="D82">
            <v>3127789402</v>
          </cell>
          <cell r="E82">
            <v>3016580342</v>
          </cell>
          <cell r="F82" t="str">
            <v>jennis435@gmail.com</v>
          </cell>
          <cell r="G82" t="str">
            <v>Carrera 41 68 25 p3</v>
          </cell>
          <cell r="H82" t="str">
            <v>F</v>
          </cell>
          <cell r="I82">
            <v>3065103</v>
          </cell>
          <cell r="J82">
            <v>3065103</v>
          </cell>
          <cell r="L82">
            <v>44825</v>
          </cell>
          <cell r="M82">
            <v>44825</v>
          </cell>
          <cell r="N82">
            <v>43</v>
          </cell>
          <cell r="O82" t="str">
            <v>Subgerencia De Servicios</v>
          </cell>
          <cell r="P82">
            <v>306</v>
          </cell>
          <cell r="Q82" t="str">
            <v>Tecnico Administrativo Grado 01</v>
          </cell>
          <cell r="R82">
            <v>10507</v>
          </cell>
          <cell r="S82" t="str">
            <v>COMPRAS Y CONTRATACIÓN</v>
          </cell>
          <cell r="T82" t="str">
            <v>Medellin</v>
          </cell>
          <cell r="U82" t="str">
            <v>TE</v>
          </cell>
          <cell r="V82" t="str">
            <v>Tecnólogo</v>
          </cell>
          <cell r="W82" t="str">
            <v>Tecnologia En Gestion Administrativa</v>
          </cell>
        </row>
        <row r="83">
          <cell r="A83">
            <v>1128402543</v>
          </cell>
          <cell r="B83" t="str">
            <v>CC</v>
          </cell>
          <cell r="C83" t="str">
            <v>Muñoz Figueroa Andrea</v>
          </cell>
          <cell r="D83">
            <v>3156116349</v>
          </cell>
          <cell r="E83">
            <v>3156116349</v>
          </cell>
          <cell r="F83" t="str">
            <v>andremu114@hotmail.com</v>
          </cell>
          <cell r="G83" t="str">
            <v>Calle 17 N 37 A 80 Torre 1 Apto 208</v>
          </cell>
          <cell r="H83" t="str">
            <v>M</v>
          </cell>
          <cell r="I83">
            <v>5392617</v>
          </cell>
          <cell r="J83">
            <v>5392617</v>
          </cell>
          <cell r="L83">
            <v>44825</v>
          </cell>
          <cell r="M83">
            <v>44825</v>
          </cell>
          <cell r="N83">
            <v>7</v>
          </cell>
          <cell r="O83" t="str">
            <v>Secretaria General.</v>
          </cell>
          <cell r="P83">
            <v>304</v>
          </cell>
          <cell r="Q83" t="str">
            <v>Profesional Universitario GRADO 1</v>
          </cell>
          <cell r="R83">
            <v>10201</v>
          </cell>
          <cell r="S83" t="str">
            <v>UNIDAD DE GESTIÓN JURÍDICA</v>
          </cell>
          <cell r="T83" t="str">
            <v>Medellin</v>
          </cell>
          <cell r="U83" t="str">
            <v>PF</v>
          </cell>
          <cell r="V83" t="str">
            <v>Profesional</v>
          </cell>
          <cell r="W83" t="str">
            <v>Abogado</v>
          </cell>
        </row>
        <row r="84">
          <cell r="A84">
            <v>1128414128</v>
          </cell>
          <cell r="B84" t="str">
            <v>CC</v>
          </cell>
          <cell r="C84" t="str">
            <v>Reina Romero Marisoledy</v>
          </cell>
          <cell r="D84">
            <v>3137083523</v>
          </cell>
          <cell r="E84">
            <v>3137083523</v>
          </cell>
          <cell r="F84" t="str">
            <v>mreina@esu.com.co</v>
          </cell>
          <cell r="G84" t="str">
            <v>Carrera 74 53 55</v>
          </cell>
          <cell r="H84" t="str">
            <v>F</v>
          </cell>
          <cell r="I84" t="str">
            <v>5392613.82</v>
          </cell>
          <cell r="J84">
            <v>5392614</v>
          </cell>
          <cell r="L84" t="str">
            <v>12-JAN-21</v>
          </cell>
          <cell r="M84">
            <v>44512</v>
          </cell>
          <cell r="N84">
            <v>32</v>
          </cell>
          <cell r="O84" t="str">
            <v>Subgerencia Comercial Y De Mercadeo</v>
          </cell>
          <cell r="P84">
            <v>304</v>
          </cell>
          <cell r="Q84" t="str">
            <v>Profesional Universitario GRADO 1</v>
          </cell>
          <cell r="R84">
            <v>10602</v>
          </cell>
          <cell r="S84" t="str">
            <v>UNIDAD DE MERCADEO Y  VENTAS</v>
          </cell>
          <cell r="T84" t="str">
            <v>Medellin</v>
          </cell>
          <cell r="U84" t="str">
            <v>PF</v>
          </cell>
          <cell r="V84" t="str">
            <v>Especialización</v>
          </cell>
          <cell r="W84" t="str">
            <v>Especial. Negocios Internacionales</v>
          </cell>
        </row>
        <row r="85">
          <cell r="A85">
            <v>1128447309</v>
          </cell>
          <cell r="B85" t="str">
            <v>CC</v>
          </cell>
          <cell r="C85" t="str">
            <v>Arcila Perez Julian David</v>
          </cell>
          <cell r="D85">
            <v>5771361</v>
          </cell>
          <cell r="F85" t="str">
            <v>jarcila@esu.com.co</v>
          </cell>
          <cell r="G85" t="str">
            <v>Carrera 65 25A 23 Int 102</v>
          </cell>
          <cell r="H85" t="str">
            <v>M</v>
          </cell>
          <cell r="I85" t="str">
            <v>2375363.62</v>
          </cell>
          <cell r="J85">
            <v>2375364</v>
          </cell>
          <cell r="L85">
            <v>44245</v>
          </cell>
          <cell r="M85">
            <v>44245</v>
          </cell>
          <cell r="N85">
            <v>43</v>
          </cell>
          <cell r="O85" t="str">
            <v>Subgerencia De Servicios</v>
          </cell>
          <cell r="P85">
            <v>308</v>
          </cell>
          <cell r="Q85" t="str">
            <v>Auxiliar Administrativo Grado 01</v>
          </cell>
          <cell r="R85">
            <v>10504</v>
          </cell>
          <cell r="S85" t="str">
            <v>UNIDAD ESTRATÉGICA DE SERVICIOS LOGÍSTICOS.</v>
          </cell>
          <cell r="T85" t="str">
            <v>Itagui</v>
          </cell>
          <cell r="U85" t="str">
            <v>TE</v>
          </cell>
          <cell r="V85" t="str">
            <v>Tecnico</v>
          </cell>
          <cell r="W85" t="str">
            <v>Tecnología en sistemas</v>
          </cell>
        </row>
        <row r="86">
          <cell r="A86">
            <v>1152201744</v>
          </cell>
          <cell r="B86" t="str">
            <v>CC</v>
          </cell>
          <cell r="C86" t="str">
            <v>Gonzalez Diaz Banny German</v>
          </cell>
          <cell r="D86">
            <v>3105337314</v>
          </cell>
          <cell r="E86">
            <v>3105337314</v>
          </cell>
          <cell r="F86" t="str">
            <v>germangd1993@gmail.com</v>
          </cell>
          <cell r="G86" t="str">
            <v>Calle 22 71 05 interior 101</v>
          </cell>
          <cell r="H86" t="str">
            <v>M</v>
          </cell>
          <cell r="I86">
            <v>750000</v>
          </cell>
          <cell r="J86">
            <v>750000</v>
          </cell>
          <cell r="L86">
            <v>44697</v>
          </cell>
          <cell r="M86">
            <v>44697</v>
          </cell>
          <cell r="N86">
            <v>32</v>
          </cell>
          <cell r="O86" t="str">
            <v>Subgerencia Comercial Y De Mercadeo</v>
          </cell>
          <cell r="P86">
            <v>309</v>
          </cell>
          <cell r="Q86" t="str">
            <v>Aprendiz</v>
          </cell>
          <cell r="R86">
            <v>10600</v>
          </cell>
          <cell r="S86" t="str">
            <v>SUBGERENCIA COMERCIAL Y DE MERCADEO.</v>
          </cell>
          <cell r="T86" t="str">
            <v>Medellin</v>
          </cell>
          <cell r="U86" t="str">
            <v>AP</v>
          </cell>
          <cell r="V86" t="str">
            <v>Tecnólogo</v>
          </cell>
          <cell r="W86" t="str">
            <v>Especial. Negocios Internacionales</v>
          </cell>
        </row>
        <row r="87">
          <cell r="A87">
            <v>1152209882</v>
          </cell>
          <cell r="B87" t="str">
            <v>CC</v>
          </cell>
          <cell r="C87" t="str">
            <v>Restrepo Arango Santiago</v>
          </cell>
          <cell r="D87">
            <v>5776472</v>
          </cell>
          <cell r="E87" t="str">
            <v>312 830 9183</v>
          </cell>
          <cell r="F87" t="str">
            <v>santiago.l.d@hotmail.com</v>
          </cell>
          <cell r="G87" t="str">
            <v>Calle 53b 85e 31</v>
          </cell>
          <cell r="H87" t="str">
            <v>M</v>
          </cell>
          <cell r="I87">
            <v>3065103</v>
          </cell>
          <cell r="J87">
            <v>3065103</v>
          </cell>
          <cell r="L87">
            <v>44825</v>
          </cell>
          <cell r="M87">
            <v>44825</v>
          </cell>
          <cell r="N87">
            <v>43</v>
          </cell>
          <cell r="O87" t="str">
            <v>Subgerencia De Servicios</v>
          </cell>
          <cell r="P87">
            <v>306</v>
          </cell>
          <cell r="Q87" t="str">
            <v>Tecnico Administrativo Grado 01</v>
          </cell>
          <cell r="R87">
            <v>10507</v>
          </cell>
          <cell r="S87" t="str">
            <v>COMPRAS Y CONTRATACIÓN</v>
          </cell>
          <cell r="T87" t="str">
            <v>Medellin</v>
          </cell>
          <cell r="U87" t="str">
            <v>TE</v>
          </cell>
          <cell r="V87" t="str">
            <v>Tecnico</v>
          </cell>
          <cell r="W87" t="str">
            <v>Tecnologia En Gestion Administrativa</v>
          </cell>
        </row>
        <row r="88">
          <cell r="A88">
            <v>1152466081</v>
          </cell>
          <cell r="B88" t="str">
            <v>CC</v>
          </cell>
          <cell r="C88" t="str">
            <v>Lopez Castrillon Cristian Ferney</v>
          </cell>
          <cell r="D88">
            <v>3206333962</v>
          </cell>
          <cell r="E88">
            <v>3206333962</v>
          </cell>
          <cell r="F88" t="str">
            <v>cristianlopez.clc7@gmail.com</v>
          </cell>
          <cell r="G88" t="str">
            <v>CR 74 97 94 APT 99 01</v>
          </cell>
          <cell r="H88" t="str">
            <v>M</v>
          </cell>
          <cell r="I88">
            <v>5392617</v>
          </cell>
          <cell r="J88">
            <v>5392617</v>
          </cell>
          <cell r="L88">
            <v>44825</v>
          </cell>
          <cell r="M88">
            <v>44825</v>
          </cell>
          <cell r="N88">
            <v>7</v>
          </cell>
          <cell r="O88" t="str">
            <v>Secretaria General.</v>
          </cell>
          <cell r="P88">
            <v>304</v>
          </cell>
          <cell r="Q88" t="str">
            <v>Profesional Universitario GRADO 1</v>
          </cell>
          <cell r="R88">
            <v>10201</v>
          </cell>
          <cell r="S88" t="str">
            <v>UNIDAD DE GESTIÓN JURÍDICA</v>
          </cell>
          <cell r="T88" t="str">
            <v>Medellin</v>
          </cell>
          <cell r="U88" t="str">
            <v>PF</v>
          </cell>
          <cell r="V88" t="str">
            <v>Especialización</v>
          </cell>
          <cell r="W88" t="str">
            <v>Abogado</v>
          </cell>
        </row>
        <row r="89">
          <cell r="A89">
            <v>1214713452</v>
          </cell>
          <cell r="B89" t="str">
            <v>CC</v>
          </cell>
          <cell r="C89" t="str">
            <v>Garcia Bolivar Cristian Alejandro</v>
          </cell>
          <cell r="D89">
            <v>2973302</v>
          </cell>
          <cell r="E89">
            <v>3175396438</v>
          </cell>
          <cell r="F89" t="str">
            <v>cgarcia;esu.com.co</v>
          </cell>
          <cell r="G89" t="str">
            <v>Carrera 98 70D 64 Int 502</v>
          </cell>
          <cell r="H89" t="str">
            <v>M</v>
          </cell>
          <cell r="I89" t="str">
            <v>3658348.19</v>
          </cell>
          <cell r="J89">
            <v>3658348</v>
          </cell>
          <cell r="L89">
            <v>44231</v>
          </cell>
          <cell r="M89">
            <v>44231</v>
          </cell>
          <cell r="N89">
            <v>43</v>
          </cell>
          <cell r="O89" t="str">
            <v>Subgerencia De Servicios</v>
          </cell>
          <cell r="P89">
            <v>314</v>
          </cell>
          <cell r="Q89" t="str">
            <v>Tecnico Administrativo Grado 02</v>
          </cell>
          <cell r="R89">
            <v>10501</v>
          </cell>
          <cell r="S89" t="str">
            <v>UNIDAD ESTRATÉGICA DE SERVICIOS EN SEGURIDAD-VIGILANCIA.</v>
          </cell>
          <cell r="T89" t="str">
            <v>Medellin</v>
          </cell>
          <cell r="U89" t="str">
            <v>TE</v>
          </cell>
          <cell r="V89" t="str">
            <v>Profesional</v>
          </cell>
          <cell r="W89" t="str">
            <v>Abogado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uncionpublica.gov.co/web/sigep/hdv/-/directorio/S4260135-4232-4/view" TargetMode="External"/><Relationship Id="rId13" Type="http://schemas.openxmlformats.org/officeDocument/2006/relationships/hyperlink" Target="https://www.funcionpublica.gov.co/web/sigep/hdv/-/directorio/S4549372-4232-4/view" TargetMode="External"/><Relationship Id="rId3" Type="http://schemas.openxmlformats.org/officeDocument/2006/relationships/hyperlink" Target="https://www.funcionpublica.gov.co/web/sigep/hdv/-/directorio/S2866235-4232-4/view" TargetMode="External"/><Relationship Id="rId7" Type="http://schemas.openxmlformats.org/officeDocument/2006/relationships/hyperlink" Target="https://www.funcionpublica.gov.co/web/sigep/hdv/-/directorio/S4513407-4232-4/view" TargetMode="External"/><Relationship Id="rId12" Type="http://schemas.openxmlformats.org/officeDocument/2006/relationships/hyperlink" Target="https://www.funcionpublica.gov.co/web/sigep/hdv/-/directorio/S4549374-4232-4/view" TargetMode="External"/><Relationship Id="rId2" Type="http://schemas.openxmlformats.org/officeDocument/2006/relationships/hyperlink" Target="mailto:lrodas@esu.com.co" TargetMode="External"/><Relationship Id="rId16" Type="http://schemas.openxmlformats.org/officeDocument/2006/relationships/drawing" Target="../drawings/drawing1.xml"/><Relationship Id="rId1" Type="http://schemas.openxmlformats.org/officeDocument/2006/relationships/hyperlink" Target="mailto:lvasquez@esu.com.co" TargetMode="External"/><Relationship Id="rId6" Type="http://schemas.openxmlformats.org/officeDocument/2006/relationships/hyperlink" Target="https://www.funcionpublica.gov.co/web/sigep/hdv/-/directorio/S4260134-4232-4/view" TargetMode="External"/><Relationship Id="rId11" Type="http://schemas.openxmlformats.org/officeDocument/2006/relationships/hyperlink" Target="https://www.funcionpublica.gov.co/web/sigep/hdv/-/directorio/S881071-4232-4/view" TargetMode="External"/><Relationship Id="rId5" Type="http://schemas.openxmlformats.org/officeDocument/2006/relationships/hyperlink" Target="https://www.funcionpublica.gov.co/web/sigep/hdv/-/directorio/S4260133-4232-4/view" TargetMode="External"/><Relationship Id="rId15" Type="http://schemas.openxmlformats.org/officeDocument/2006/relationships/printerSettings" Target="../printerSettings/printerSettings1.bin"/><Relationship Id="rId10" Type="http://schemas.openxmlformats.org/officeDocument/2006/relationships/hyperlink" Target="https://www.funcionpublica.gov.co/web/sigep/hdv/-/directorio/S904057-4232-4/view" TargetMode="External"/><Relationship Id="rId4" Type="http://schemas.openxmlformats.org/officeDocument/2006/relationships/hyperlink" Target="https://www.funcionpublica.gov.co/web/sigep/hdv/-/directorio/S2446177-4232-4/view" TargetMode="External"/><Relationship Id="rId9" Type="http://schemas.openxmlformats.org/officeDocument/2006/relationships/hyperlink" Target="https://www.funcionpublica.gov.co/web/sigep/hdv/-/directorio/S2087082-4232-4/view" TargetMode="External"/><Relationship Id="rId14" Type="http://schemas.openxmlformats.org/officeDocument/2006/relationships/hyperlink" Target="https://www.funcionpublica.gov.co/web/sigep/hdv/-/directorio/S4503874-4232-4/view"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kyepez@esu.com.co" TargetMode="External"/><Relationship Id="rId13" Type="http://schemas.openxmlformats.org/officeDocument/2006/relationships/hyperlink" Target="mailto:avallejo@esu.com.co" TargetMode="External"/><Relationship Id="rId18" Type="http://schemas.openxmlformats.org/officeDocument/2006/relationships/hyperlink" Target="mailto:cperalta@esu.com.co" TargetMode="External"/><Relationship Id="rId3" Type="http://schemas.openxmlformats.org/officeDocument/2006/relationships/hyperlink" Target="mailto:arendon@esu.com.co" TargetMode="External"/><Relationship Id="rId21" Type="http://schemas.openxmlformats.org/officeDocument/2006/relationships/hyperlink" Target="mailto:lrodas.ext@esu.com.co" TargetMode="External"/><Relationship Id="rId7" Type="http://schemas.openxmlformats.org/officeDocument/2006/relationships/hyperlink" Target="mailto:avilla@esu.com.co" TargetMode="External"/><Relationship Id="rId12" Type="http://schemas.openxmlformats.org/officeDocument/2006/relationships/hyperlink" Target="mailto:cbenitez@esu.com.co" TargetMode="External"/><Relationship Id="rId17" Type="http://schemas.openxmlformats.org/officeDocument/2006/relationships/hyperlink" Target="mailto:acharrasquiel@esu.com.co" TargetMode="External"/><Relationship Id="rId2" Type="http://schemas.openxmlformats.org/officeDocument/2006/relationships/hyperlink" Target="mailto:scarrascal@esu.com.co" TargetMode="External"/><Relationship Id="rId16" Type="http://schemas.openxmlformats.org/officeDocument/2006/relationships/hyperlink" Target="mailto:jcalderon@esu.com.co" TargetMode="External"/><Relationship Id="rId20" Type="http://schemas.openxmlformats.org/officeDocument/2006/relationships/hyperlink" Target="mailto:lvasquez.ext@esu.com.co%20(solo%20mostro%20ese%20correo)" TargetMode="External"/><Relationship Id="rId1" Type="http://schemas.openxmlformats.org/officeDocument/2006/relationships/hyperlink" Target="mailto:ggonzalez@esu.com.co" TargetMode="External"/><Relationship Id="rId6" Type="http://schemas.openxmlformats.org/officeDocument/2006/relationships/hyperlink" Target="https://www.funcionpublica.gov.co/web/sigep/hdv/-/directorio/S4260147-4232-4/view" TargetMode="External"/><Relationship Id="rId11" Type="http://schemas.openxmlformats.org/officeDocument/2006/relationships/hyperlink" Target="mailto:vmejia@esu.com.co" TargetMode="External"/><Relationship Id="rId24" Type="http://schemas.openxmlformats.org/officeDocument/2006/relationships/hyperlink" Target="mailto:mauriciomazo11@hotmail.com" TargetMode="External"/><Relationship Id="rId5" Type="http://schemas.openxmlformats.org/officeDocument/2006/relationships/hyperlink" Target="mailto:lecheverri@esu.com.co" TargetMode="External"/><Relationship Id="rId15" Type="http://schemas.openxmlformats.org/officeDocument/2006/relationships/hyperlink" Target="mailto:darango.ext@esu.com.co%20(solo%20me%20mostro%20ese%20correo)" TargetMode="External"/><Relationship Id="rId23" Type="http://schemas.openxmlformats.org/officeDocument/2006/relationships/hyperlink" Target="mailto:anac2806@hotmail.com" TargetMode="External"/><Relationship Id="rId10" Type="http://schemas.openxmlformats.org/officeDocument/2006/relationships/hyperlink" Target="mailto:estebanzt@hotmail.com" TargetMode="External"/><Relationship Id="rId19" Type="http://schemas.openxmlformats.org/officeDocument/2006/relationships/hyperlink" Target="mailto:krestrepo@esu.com.co" TargetMode="External"/><Relationship Id="rId4" Type="http://schemas.openxmlformats.org/officeDocument/2006/relationships/hyperlink" Target="mailto:jortiz@esu.com.co" TargetMode="External"/><Relationship Id="rId9" Type="http://schemas.openxmlformats.org/officeDocument/2006/relationships/hyperlink" Target="mailto:sgaray@esu.com.co" TargetMode="External"/><Relationship Id="rId14" Type="http://schemas.openxmlformats.org/officeDocument/2006/relationships/hyperlink" Target="mailto:jgsierra@esu.com.co" TargetMode="External"/><Relationship Id="rId22" Type="http://schemas.openxmlformats.org/officeDocument/2006/relationships/hyperlink" Target="mailto:sguzman@esu.com.co"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garisti6492@yahoo.com.mx" TargetMode="External"/><Relationship Id="rId18" Type="http://schemas.openxmlformats.org/officeDocument/2006/relationships/hyperlink" Target="mailto:orozcogonzalezisabella@gmail.com" TargetMode="External"/><Relationship Id="rId26" Type="http://schemas.openxmlformats.org/officeDocument/2006/relationships/hyperlink" Target="mailto:mauriciogosan@gmail.com" TargetMode="External"/><Relationship Id="rId39" Type="http://schemas.openxmlformats.org/officeDocument/2006/relationships/hyperlink" Target="mailto:linamarcela.rincon@hotmail.com" TargetMode="External"/><Relationship Id="rId21" Type="http://schemas.openxmlformats.org/officeDocument/2006/relationships/hyperlink" Target="mailto:joselumq@hotmail.com" TargetMode="External"/><Relationship Id="rId34" Type="http://schemas.openxmlformats.org/officeDocument/2006/relationships/hyperlink" Target="mailto:paoalexandra_19@hotmail.com" TargetMode="External"/><Relationship Id="rId42" Type="http://schemas.openxmlformats.org/officeDocument/2006/relationships/hyperlink" Target="https://www.funcionpublica.gov.co/web/sigep/hdv/-/directorio/S4576076-4232-5/view" TargetMode="External"/><Relationship Id="rId47" Type="http://schemas.openxmlformats.org/officeDocument/2006/relationships/hyperlink" Target="https://www.funcionpublica.gov.co/web/sigep/hdv/-/directorio/S4501447-4232-5/view" TargetMode="External"/><Relationship Id="rId7" Type="http://schemas.openxmlformats.org/officeDocument/2006/relationships/hyperlink" Target="mailto:marcelafrancog@gmail.com" TargetMode="External"/><Relationship Id="rId2" Type="http://schemas.openxmlformats.org/officeDocument/2006/relationships/hyperlink" Target="mailto:simon01ruiz@gmail.com" TargetMode="External"/><Relationship Id="rId16" Type="http://schemas.openxmlformats.org/officeDocument/2006/relationships/hyperlink" Target="mailto:stalejo@hotmail.com" TargetMode="External"/><Relationship Id="rId29" Type="http://schemas.openxmlformats.org/officeDocument/2006/relationships/hyperlink" Target="mailto:alvarot.a95@gmail.com" TargetMode="External"/><Relationship Id="rId11" Type="http://schemas.openxmlformats.org/officeDocument/2006/relationships/hyperlink" Target="mailto:bmcarmon2@hotmail.com" TargetMode="External"/><Relationship Id="rId24" Type="http://schemas.openxmlformats.org/officeDocument/2006/relationships/hyperlink" Target="mailto:dianita_0826@hotmail.com" TargetMode="External"/><Relationship Id="rId32" Type="http://schemas.openxmlformats.org/officeDocument/2006/relationships/hyperlink" Target="mailto:jjaimezuluaga@yahoo.com" TargetMode="External"/><Relationship Id="rId37" Type="http://schemas.openxmlformats.org/officeDocument/2006/relationships/hyperlink" Target="mailto:ponchos1959@hotmail.com" TargetMode="External"/><Relationship Id="rId40" Type="http://schemas.openxmlformats.org/officeDocument/2006/relationships/hyperlink" Target="mailto:jsjosephlewis@gmail.com" TargetMode="External"/><Relationship Id="rId45" Type="http://schemas.openxmlformats.org/officeDocument/2006/relationships/hyperlink" Target="https://www.funcionpublica.gov.co/web/sigep/hdv/-/directorio/S2769732-4232-5/view" TargetMode="External"/><Relationship Id="rId5" Type="http://schemas.openxmlformats.org/officeDocument/2006/relationships/hyperlink" Target="mailto:jorge_rojas18@hotmail.com" TargetMode="External"/><Relationship Id="rId15" Type="http://schemas.openxmlformats.org/officeDocument/2006/relationships/hyperlink" Target="mailto:angelaogaza@gmail.com" TargetMode="External"/><Relationship Id="rId23" Type="http://schemas.openxmlformats.org/officeDocument/2006/relationships/hyperlink" Target="mailto:marianaestrada895@gmail.com" TargetMode="External"/><Relationship Id="rId28" Type="http://schemas.openxmlformats.org/officeDocument/2006/relationships/hyperlink" Target="mailto:parra.maph@gmail.com" TargetMode="External"/><Relationship Id="rId36" Type="http://schemas.openxmlformats.org/officeDocument/2006/relationships/hyperlink" Target="mailto:l.mpacheco2323@hotmail.com" TargetMode="External"/><Relationship Id="rId49" Type="http://schemas.openxmlformats.org/officeDocument/2006/relationships/drawing" Target="../drawings/drawing2.xml"/><Relationship Id="rId10" Type="http://schemas.openxmlformats.org/officeDocument/2006/relationships/hyperlink" Target="mailto:juanospy90@gmail.com" TargetMode="External"/><Relationship Id="rId19" Type="http://schemas.openxmlformats.org/officeDocument/2006/relationships/hyperlink" Target="mailto:sebasbejarano@outlook.com" TargetMode="External"/><Relationship Id="rId31" Type="http://schemas.openxmlformats.org/officeDocument/2006/relationships/hyperlink" Target="mailto:jalmadrid@gmail.com" TargetMode="External"/><Relationship Id="rId44" Type="http://schemas.openxmlformats.org/officeDocument/2006/relationships/hyperlink" Target="https://www.funcionpublica.gov.co/web/sigep/hdv/-/directorio/S4742227-4232-5/view" TargetMode="External"/><Relationship Id="rId4" Type="http://schemas.openxmlformats.org/officeDocument/2006/relationships/hyperlink" Target="mailto:johanabenitez@misena.edu.co" TargetMode="External"/><Relationship Id="rId9" Type="http://schemas.openxmlformats.org/officeDocument/2006/relationships/hyperlink" Target="mailto:marticaguerrerol@gmail.com" TargetMode="External"/><Relationship Id="rId14" Type="http://schemas.openxmlformats.org/officeDocument/2006/relationships/hyperlink" Target="mailto:yaasgo@hotmail.com" TargetMode="External"/><Relationship Id="rId22" Type="http://schemas.openxmlformats.org/officeDocument/2006/relationships/hyperlink" Target="mailto:Jcamilo8427@gmail.com" TargetMode="External"/><Relationship Id="rId27" Type="http://schemas.openxmlformats.org/officeDocument/2006/relationships/hyperlink" Target="mailto:dayis-1319@hotmail.com" TargetMode="External"/><Relationship Id="rId30" Type="http://schemas.openxmlformats.org/officeDocument/2006/relationships/hyperlink" Target="mailto:yuravelezsa@hotmail.com" TargetMode="External"/><Relationship Id="rId35" Type="http://schemas.openxmlformats.org/officeDocument/2006/relationships/hyperlink" Target="mailto:catalinasgomez1@gmail.com" TargetMode="External"/><Relationship Id="rId43" Type="http://schemas.openxmlformats.org/officeDocument/2006/relationships/hyperlink" Target="https://www.funcionpublica.gov.co/web/sigep/hdv/-/directorio/S4260675-4232-5/view" TargetMode="External"/><Relationship Id="rId48" Type="http://schemas.openxmlformats.org/officeDocument/2006/relationships/printerSettings" Target="../printerSettings/printerSettings2.bin"/><Relationship Id="rId8" Type="http://schemas.openxmlformats.org/officeDocument/2006/relationships/hyperlink" Target="mailto:yduenas@duenasgomez.com" TargetMode="External"/><Relationship Id="rId3" Type="http://schemas.openxmlformats.org/officeDocument/2006/relationships/hyperlink" Target="mailto:johanataborda95@gmail.com" TargetMode="External"/><Relationship Id="rId12" Type="http://schemas.openxmlformats.org/officeDocument/2006/relationships/hyperlink" Target="mailto:florz08@yahoo.es" TargetMode="External"/><Relationship Id="rId17" Type="http://schemas.openxmlformats.org/officeDocument/2006/relationships/hyperlink" Target="mailto:renteria_11802@hotmail.com" TargetMode="External"/><Relationship Id="rId25" Type="http://schemas.openxmlformats.org/officeDocument/2006/relationships/hyperlink" Target="mailto:joleozap@gmail.com" TargetMode="External"/><Relationship Id="rId33" Type="http://schemas.openxmlformats.org/officeDocument/2006/relationships/hyperlink" Target="mailto:guillos2010@hotmail.com" TargetMode="External"/><Relationship Id="rId38" Type="http://schemas.openxmlformats.org/officeDocument/2006/relationships/hyperlink" Target="mailto:luzharango58@hotmail.com" TargetMode="External"/><Relationship Id="rId46" Type="http://schemas.openxmlformats.org/officeDocument/2006/relationships/hyperlink" Target="https://www.funcionpublica.gov.co/web/sigep/hdv/-/directorio/S2903886-4232-5/view" TargetMode="External"/><Relationship Id="rId20" Type="http://schemas.openxmlformats.org/officeDocument/2006/relationships/hyperlink" Target="mailto:jaechavarria01@hotmail.com" TargetMode="External"/><Relationship Id="rId41" Type="http://schemas.openxmlformats.org/officeDocument/2006/relationships/hyperlink" Target="mailto:manuelasuarez.44@hotmail.com" TargetMode="External"/><Relationship Id="rId1" Type="http://schemas.openxmlformats.org/officeDocument/2006/relationships/hyperlink" Target="mailto:wgov06@hotmail.com" TargetMode="External"/><Relationship Id="rId6" Type="http://schemas.openxmlformats.org/officeDocument/2006/relationships/hyperlink" Target="mailto:fernando.lopezga@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garisti6492@yahoo.com.mx" TargetMode="External"/><Relationship Id="rId18" Type="http://schemas.openxmlformats.org/officeDocument/2006/relationships/hyperlink" Target="mailto:orozcogonzalezisabella@gmail.com" TargetMode="External"/><Relationship Id="rId26" Type="http://schemas.openxmlformats.org/officeDocument/2006/relationships/hyperlink" Target="mailto:joleozap@gmail.com" TargetMode="External"/><Relationship Id="rId39" Type="http://schemas.openxmlformats.org/officeDocument/2006/relationships/hyperlink" Target="mailto:luzharango58@hotmail.com" TargetMode="External"/><Relationship Id="rId21" Type="http://schemas.openxmlformats.org/officeDocument/2006/relationships/hyperlink" Target="mailto:joselumq@hotmail.com" TargetMode="External"/><Relationship Id="rId34" Type="http://schemas.openxmlformats.org/officeDocument/2006/relationships/hyperlink" Target="mailto:guillos2010@hotmail.com" TargetMode="External"/><Relationship Id="rId7" Type="http://schemas.openxmlformats.org/officeDocument/2006/relationships/hyperlink" Target="mailto:marcelafrancog@gmail.com" TargetMode="External"/><Relationship Id="rId2" Type="http://schemas.openxmlformats.org/officeDocument/2006/relationships/hyperlink" Target="mailto:simon01ruiz@gmail.com" TargetMode="External"/><Relationship Id="rId16" Type="http://schemas.openxmlformats.org/officeDocument/2006/relationships/hyperlink" Target="mailto:stalejo@hotmail.com" TargetMode="External"/><Relationship Id="rId20" Type="http://schemas.openxmlformats.org/officeDocument/2006/relationships/hyperlink" Target="mailto:jaechavarria01@hotmail.com" TargetMode="External"/><Relationship Id="rId29" Type="http://schemas.openxmlformats.org/officeDocument/2006/relationships/hyperlink" Target="mailto:parra.maph@gmail.com" TargetMode="External"/><Relationship Id="rId41" Type="http://schemas.openxmlformats.org/officeDocument/2006/relationships/hyperlink" Target="mailto:jsjosephlewis@gmail.com" TargetMode="External"/><Relationship Id="rId1" Type="http://schemas.openxmlformats.org/officeDocument/2006/relationships/hyperlink" Target="mailto:wgov06@hotmail.com" TargetMode="External"/><Relationship Id="rId6" Type="http://schemas.openxmlformats.org/officeDocument/2006/relationships/hyperlink" Target="mailto:fernando.lopezga@gmail.com" TargetMode="External"/><Relationship Id="rId11" Type="http://schemas.openxmlformats.org/officeDocument/2006/relationships/hyperlink" Target="mailto:bmcarmon2@hotmail.com" TargetMode="External"/><Relationship Id="rId24" Type="http://schemas.openxmlformats.org/officeDocument/2006/relationships/hyperlink" Target="mailto:marianaestrada895@gmail.com" TargetMode="External"/><Relationship Id="rId32" Type="http://schemas.openxmlformats.org/officeDocument/2006/relationships/hyperlink" Target="mailto:jalmadrid@gmail.com" TargetMode="External"/><Relationship Id="rId37" Type="http://schemas.openxmlformats.org/officeDocument/2006/relationships/hyperlink" Target="mailto:l.mpacheco2323@hotmail.com" TargetMode="External"/><Relationship Id="rId40" Type="http://schemas.openxmlformats.org/officeDocument/2006/relationships/hyperlink" Target="mailto:linamarcela.rincon@hotmail.com" TargetMode="External"/><Relationship Id="rId5" Type="http://schemas.openxmlformats.org/officeDocument/2006/relationships/hyperlink" Target="mailto:jorge_rojas18@hotmail.com" TargetMode="External"/><Relationship Id="rId15" Type="http://schemas.openxmlformats.org/officeDocument/2006/relationships/hyperlink" Target="mailto:angelaogaza@gmail.com" TargetMode="External"/><Relationship Id="rId23" Type="http://schemas.openxmlformats.org/officeDocument/2006/relationships/hyperlink" Target="mailto:mercegrajales@gmail.com" TargetMode="External"/><Relationship Id="rId28" Type="http://schemas.openxmlformats.org/officeDocument/2006/relationships/hyperlink" Target="mailto:dayis-1319@hotmail.com" TargetMode="External"/><Relationship Id="rId36" Type="http://schemas.openxmlformats.org/officeDocument/2006/relationships/hyperlink" Target="mailto:catalinasgomez1@gmail.com" TargetMode="External"/><Relationship Id="rId10" Type="http://schemas.openxmlformats.org/officeDocument/2006/relationships/hyperlink" Target="mailto:juanospy90@gmail.com" TargetMode="External"/><Relationship Id="rId19" Type="http://schemas.openxmlformats.org/officeDocument/2006/relationships/hyperlink" Target="mailto:sebasbejarano@outlook.com" TargetMode="External"/><Relationship Id="rId31" Type="http://schemas.openxmlformats.org/officeDocument/2006/relationships/hyperlink" Target="mailto:yuravelezsa@hotmail.com" TargetMode="External"/><Relationship Id="rId4" Type="http://schemas.openxmlformats.org/officeDocument/2006/relationships/hyperlink" Target="mailto:johanabenitez@misena.edu.co" TargetMode="External"/><Relationship Id="rId9" Type="http://schemas.openxmlformats.org/officeDocument/2006/relationships/hyperlink" Target="mailto:marticaguerrerol@gmail.com" TargetMode="External"/><Relationship Id="rId14" Type="http://schemas.openxmlformats.org/officeDocument/2006/relationships/hyperlink" Target="mailto:yaasgo@hotmail.com" TargetMode="External"/><Relationship Id="rId22" Type="http://schemas.openxmlformats.org/officeDocument/2006/relationships/hyperlink" Target="mailto:Jcamilo8427@gmail.com" TargetMode="External"/><Relationship Id="rId27" Type="http://schemas.openxmlformats.org/officeDocument/2006/relationships/hyperlink" Target="mailto:mauriciogosan@gmail.com" TargetMode="External"/><Relationship Id="rId30" Type="http://schemas.openxmlformats.org/officeDocument/2006/relationships/hyperlink" Target="mailto:alvarot.a95@gmail.com" TargetMode="External"/><Relationship Id="rId35" Type="http://schemas.openxmlformats.org/officeDocument/2006/relationships/hyperlink" Target="mailto:paoalexandra_19@hotmail.com" TargetMode="External"/><Relationship Id="rId8" Type="http://schemas.openxmlformats.org/officeDocument/2006/relationships/hyperlink" Target="mailto:yduenas@duenasgomez.com" TargetMode="External"/><Relationship Id="rId3" Type="http://schemas.openxmlformats.org/officeDocument/2006/relationships/hyperlink" Target="mailto:johanataborda95@gmail.com" TargetMode="External"/><Relationship Id="rId12" Type="http://schemas.openxmlformats.org/officeDocument/2006/relationships/hyperlink" Target="mailto:florz08@yahoo.es" TargetMode="External"/><Relationship Id="rId17" Type="http://schemas.openxmlformats.org/officeDocument/2006/relationships/hyperlink" Target="mailto:renteria_11802@hotmail.com" TargetMode="External"/><Relationship Id="rId25" Type="http://schemas.openxmlformats.org/officeDocument/2006/relationships/hyperlink" Target="mailto:dianita_0826@hotmail.com" TargetMode="External"/><Relationship Id="rId33" Type="http://schemas.openxmlformats.org/officeDocument/2006/relationships/hyperlink" Target="mailto:jjaimezuluaga@yahoo.com" TargetMode="External"/><Relationship Id="rId38" Type="http://schemas.openxmlformats.org/officeDocument/2006/relationships/hyperlink" Target="mailto:ponchos195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10"/>
  <sheetViews>
    <sheetView showGridLines="0" topLeftCell="F1" zoomScale="118" zoomScaleNormal="118" workbookViewId="0">
      <pane ySplit="3" topLeftCell="A22" activePane="bottomLeft" state="frozen"/>
      <selection activeCell="A3" sqref="A3"/>
      <selection pane="bottomLeft" activeCell="G34" sqref="G34"/>
    </sheetView>
  </sheetViews>
  <sheetFormatPr baseColWidth="10" defaultColWidth="10.88671875" defaultRowHeight="14.4" x14ac:dyDescent="0.3"/>
  <cols>
    <col min="1" max="1" width="6.5546875" style="1" customWidth="1"/>
    <col min="2" max="2" width="19.109375" style="1" customWidth="1"/>
    <col min="3" max="3" width="41" style="1" bestFit="1" customWidth="1"/>
    <col min="4" max="4" width="18" style="1" bestFit="1" customWidth="1"/>
    <col min="5" max="5" width="28.44140625" style="1" bestFit="1" customWidth="1"/>
    <col min="6" max="6" width="17.6640625" style="2" bestFit="1" customWidth="1"/>
    <col min="7" max="7" width="40.44140625" style="1" bestFit="1" customWidth="1"/>
    <col min="8" max="8" width="42" style="1" bestFit="1" customWidth="1"/>
    <col min="9" max="9" width="77.5546875" style="1" bestFit="1" customWidth="1"/>
    <col min="10" max="16384" width="10.88671875" style="1"/>
  </cols>
  <sheetData>
    <row r="1" spans="2:9" ht="12.6" customHeight="1" x14ac:dyDescent="0.3"/>
    <row r="2" spans="2:9" ht="112.95" customHeight="1" x14ac:dyDescent="0.3">
      <c r="B2" s="101"/>
      <c r="C2" s="101"/>
      <c r="D2" s="102" t="s">
        <v>114</v>
      </c>
      <c r="E2" s="103"/>
      <c r="F2" s="103"/>
      <c r="G2" s="103"/>
      <c r="H2" s="103"/>
      <c r="I2" s="103"/>
    </row>
    <row r="3" spans="2:9" s="14" customFormat="1" x14ac:dyDescent="0.3">
      <c r="B3" s="12" t="s">
        <v>113</v>
      </c>
      <c r="C3" s="12" t="s">
        <v>0</v>
      </c>
      <c r="D3" s="12" t="s">
        <v>1</v>
      </c>
      <c r="E3" s="12" t="s">
        <v>2</v>
      </c>
      <c r="F3" s="13" t="s">
        <v>3</v>
      </c>
      <c r="G3" s="12" t="s">
        <v>4</v>
      </c>
      <c r="H3" s="12" t="s">
        <v>5</v>
      </c>
      <c r="I3" s="12" t="s">
        <v>50</v>
      </c>
    </row>
    <row r="4" spans="2:9" x14ac:dyDescent="0.3">
      <c r="B4" s="24">
        <v>1042091652</v>
      </c>
      <c r="C4" s="3" t="str">
        <f>+VLOOKUP(B4,Hoja1!B2:V119,3,0)</f>
        <v xml:space="preserve">Adrian Mauricio Mejía </v>
      </c>
      <c r="D4" s="70">
        <v>4443448</v>
      </c>
      <c r="E4" s="3" t="str">
        <f>+VLOOKUP(B4,Hoja1!B2:V119,4,0)</f>
        <v>amejiam@esu.com.co</v>
      </c>
      <c r="F4" s="71">
        <f>+VLOOKUP(B4,Hoja1!B2:V119,16,0)</f>
        <v>6207980.6903999997</v>
      </c>
      <c r="G4" s="3" t="str">
        <f>+VLOOKUP(B4,Hoja1!B2:V119,7,0)</f>
        <v>Secretaría_General</v>
      </c>
      <c r="H4" s="3" t="str">
        <f>+VLOOKUP(B4,Hoja1!B2:V119,11,0)</f>
        <v>Profesional Universitario Grado 1</v>
      </c>
      <c r="I4" s="3" t="s">
        <v>94</v>
      </c>
    </row>
    <row r="5" spans="2:9" x14ac:dyDescent="0.3">
      <c r="B5" s="24">
        <v>42770986</v>
      </c>
      <c r="C5" s="3" t="str">
        <f>+VLOOKUP(B5,Hoja1!B3:V120,3,0)</f>
        <v>Adriana Maria Hincapie</v>
      </c>
      <c r="D5" s="70">
        <v>4443448</v>
      </c>
      <c r="E5" s="3" t="str">
        <f>+VLOOKUP(B5,Hoja1!B3:V120,4,0)</f>
        <v>ahincapie@esu.com.co</v>
      </c>
      <c r="F5" s="71">
        <f>+VLOOKUP(B5,Hoja1!B3:V120,16,0)</f>
        <v>3528546.5735999998</v>
      </c>
      <c r="G5" s="3" t="str">
        <f>+VLOOKUP(B5,Hoja1!B3:V120,7,0)</f>
        <v>Admin_y_Financiera</v>
      </c>
      <c r="H5" s="3" t="str">
        <f>+VLOOKUP(B5,Hoja1!B3:V120,11,0)</f>
        <v>Técnico Administrativo Grado 1</v>
      </c>
      <c r="I5" s="3" t="s">
        <v>67</v>
      </c>
    </row>
    <row r="6" spans="2:9" x14ac:dyDescent="0.3">
      <c r="B6" s="24">
        <v>43585746</v>
      </c>
      <c r="C6" s="3" t="str">
        <f>+VLOOKUP(B6,Hoja1!B4:V121,3,0)</f>
        <v xml:space="preserve">Ana Cecilia Valencia </v>
      </c>
      <c r="D6" s="70">
        <v>4443448</v>
      </c>
      <c r="E6" s="3" t="str">
        <f>+VLOOKUP(B6,Hoja1!B4:V121,4,0)</f>
        <v>avalencia@esu.com.co</v>
      </c>
      <c r="F6" s="71">
        <f>+VLOOKUP(B6,Hoja1!B4:V121,16,0)</f>
        <v>8468509.243999999</v>
      </c>
      <c r="G6" s="3" t="str">
        <f>+VLOOKUP(B6,Hoja1!B4:V121,7,0)</f>
        <v>Admin_y_Financiera</v>
      </c>
      <c r="H6" s="3" t="str">
        <f>+VLOOKUP(B6,Hoja1!B4:V121,11,0)</f>
        <v>Líder de Programa</v>
      </c>
      <c r="I6" s="3" t="s">
        <v>74</v>
      </c>
    </row>
    <row r="7" spans="2:9" x14ac:dyDescent="0.3">
      <c r="B7" s="24">
        <v>43833880</v>
      </c>
      <c r="C7" s="3" t="str">
        <f>+VLOOKUP(B7,Hoja1!B5:V122,3,0)</f>
        <v>Ana Cristina Alvarez Ruiz</v>
      </c>
      <c r="D7" s="70">
        <v>4443448</v>
      </c>
      <c r="E7" s="3" t="str">
        <f>+VLOOKUP(B7,Hoja1!B5:V122,4,0)</f>
        <v>acristina1006@yahoo.es</v>
      </c>
      <c r="F7" s="71">
        <f>+VLOOKUP(B7,Hoja1!B5:V122,16,0)</f>
        <v>6207980.6903999997</v>
      </c>
      <c r="G7" s="3" t="str">
        <f>+VLOOKUP(B7,Hoja1!B5:V122,7,0)</f>
        <v>Servicios</v>
      </c>
      <c r="H7" s="3" t="str">
        <f>+VLOOKUP(B7,Hoja1!B5:V122,11,0)</f>
        <v>Profesional Universitario Grado 1</v>
      </c>
      <c r="I7" s="3" t="s">
        <v>79</v>
      </c>
    </row>
    <row r="8" spans="2:9" x14ac:dyDescent="0.3">
      <c r="B8" s="24">
        <v>1128402543</v>
      </c>
      <c r="C8" s="72" t="str">
        <f>+VLOOKUP(B8,Hoja1!B6:V123,3,0)</f>
        <v>Andrea Muñoz Figueroa</v>
      </c>
      <c r="D8" s="70">
        <v>4443448</v>
      </c>
      <c r="E8" s="3" t="str">
        <f>+VLOOKUP(B8,Hoja1!B6:V123,4,0)</f>
        <v>andremu114@hotmail.com</v>
      </c>
      <c r="F8" s="71">
        <f>+VLOOKUP(B8,Hoja1!B6:V123,16,0)</f>
        <v>6207980.6903999997</v>
      </c>
      <c r="G8" s="3" t="str">
        <f>+VLOOKUP(B8,Hoja1!B6:V123,7,0)</f>
        <v>Secretaría_General</v>
      </c>
      <c r="H8" s="3" t="str">
        <f>+VLOOKUP(B8,Hoja1!B6:V123,11,0)</f>
        <v>Profesional Universitario Grado 1</v>
      </c>
      <c r="I8" s="3" t="s">
        <v>863</v>
      </c>
    </row>
    <row r="9" spans="2:9" x14ac:dyDescent="0.3">
      <c r="B9" s="24">
        <v>1039454025</v>
      </c>
      <c r="C9" s="3" t="str">
        <f>+VLOOKUP(B9,Hoja1!B7:V124,3,0)</f>
        <v xml:space="preserve">Andrea Rendon Cuartas </v>
      </c>
      <c r="D9" s="70">
        <v>4443448</v>
      </c>
      <c r="E9" s="3" t="str">
        <f>+VLOOKUP(B9,Hoja1!B7:V124,4,0)</f>
        <v>arendon@esu.com.co</v>
      </c>
      <c r="F9" s="71">
        <f>+VLOOKUP(B9,Hoja1!B7:V124,16,0)</f>
        <v>6207980.6903999997</v>
      </c>
      <c r="G9" s="3" t="str">
        <f>+VLOOKUP(B9,Hoja1!B7:V124,7,0)</f>
        <v>Comercial y Mercadeo</v>
      </c>
      <c r="H9" s="3" t="str">
        <f>+VLOOKUP(B9,Hoja1!B7:V124,11,0)</f>
        <v>Profesional Universitario Grado 1</v>
      </c>
      <c r="I9" s="3" t="s">
        <v>91</v>
      </c>
    </row>
    <row r="10" spans="2:9" x14ac:dyDescent="0.3">
      <c r="B10" s="24">
        <v>1045436083</v>
      </c>
      <c r="C10" s="72" t="str">
        <f>+VLOOKUP(B10,Hoja1!B8:V125,3,0)</f>
        <v>Andres Felipe Villa Lopez</v>
      </c>
      <c r="D10" s="70">
        <v>4443448</v>
      </c>
      <c r="E10" s="3" t="str">
        <f>+VLOOKUP(B10,Hoja1!B8:V125,4,0)</f>
        <v>avilla@esu.com.co</v>
      </c>
      <c r="F10" s="71">
        <f>+VLOOKUP(B10,Hoja1!B8:V125,16,0)</f>
        <v>3528546.5735999998</v>
      </c>
      <c r="G10" s="3" t="str">
        <f>+VLOOKUP(B10,Hoja1!B8:V125,7,0)</f>
        <v>Comercial y Mercadeo</v>
      </c>
      <c r="H10" s="3" t="str">
        <f>+VLOOKUP(B10,Hoja1!B8:V125,11,0)</f>
        <v>Auxiliar Administrativo Grado 2</v>
      </c>
      <c r="I10" s="3" t="s">
        <v>906</v>
      </c>
    </row>
    <row r="11" spans="2:9" x14ac:dyDescent="0.3">
      <c r="B11" s="24">
        <v>1003949621</v>
      </c>
      <c r="C11" s="3" t="str">
        <f>+VLOOKUP(B11,Hoja1!B9:V126,3,0)</f>
        <v>Brayan Martinez</v>
      </c>
      <c r="D11" s="70">
        <v>4443448</v>
      </c>
      <c r="E11" s="3" t="str">
        <f>+VLOOKUP(B11,Hoja1!B9:V126,4,0)</f>
        <v>bm22142002@gmail.com</v>
      </c>
      <c r="F11" s="71">
        <f>+VLOOKUP(B11,Hoja1!B9:V126,16,0)</f>
        <v>3528546.5735999998</v>
      </c>
      <c r="G11" s="3" t="str">
        <f>+VLOOKUP(B11,Hoja1!B9:V126,7,0)</f>
        <v>Oficina_Estratégica</v>
      </c>
      <c r="H11" s="3" t="str">
        <f>+VLOOKUP(B11,Hoja1!B9:V126,11,0)</f>
        <v>Técnico Administrativo Grado 1</v>
      </c>
      <c r="I11" s="3" t="s">
        <v>815</v>
      </c>
    </row>
    <row r="12" spans="2:9" x14ac:dyDescent="0.3">
      <c r="B12" s="24">
        <v>1039460326</v>
      </c>
      <c r="C12" s="72" t="str">
        <f>+VLOOKUP(B12,Hoja1!B10:V127,3,0)</f>
        <v>Brayan Tabares Yarce</v>
      </c>
      <c r="D12" s="70">
        <v>4443448</v>
      </c>
      <c r="E12" s="3" t="str">
        <f>+VLOOKUP(B12,Hoja1!B10:V127,4,0)</f>
        <v>tabares12@hotmail.com</v>
      </c>
      <c r="F12" s="71">
        <f>+VLOOKUP(B12,Hoja1!B10:V127,16,0)</f>
        <v>2734519.0367999999</v>
      </c>
      <c r="G12" s="3" t="str">
        <f>+VLOOKUP(B12,Hoja1!B10:V127,7,0)</f>
        <v>Admin_y_Financiera</v>
      </c>
      <c r="H12" s="3" t="str">
        <f>+VLOOKUP(B12,Hoja1!B10:V127,11,0)</f>
        <v>Auxiliar Administrativo Grado 1</v>
      </c>
      <c r="I12" s="3" t="s">
        <v>907</v>
      </c>
    </row>
    <row r="13" spans="2:9" x14ac:dyDescent="0.3">
      <c r="B13" s="24">
        <v>43828775</v>
      </c>
      <c r="C13" s="3" t="str">
        <f>+VLOOKUP(B13,Hoja1!B11:V128,3,0)</f>
        <v>Carla Patricia Ardila Cano</v>
      </c>
      <c r="D13" s="70">
        <v>4443448</v>
      </c>
      <c r="E13" s="3" t="str">
        <f>+VLOOKUP(B13,Hoja1!B11:V128,4,0)</f>
        <v>carlaardila57@gmail.com</v>
      </c>
      <c r="F13" s="71">
        <f>+VLOOKUP(B13,Hoja1!B11:V128,16,0)</f>
        <v>4211490.2176000001</v>
      </c>
      <c r="G13" s="3" t="str">
        <f>+VLOOKUP(B13,Hoja1!B11:V128,7,0)</f>
        <v>Admin_y_Financiera</v>
      </c>
      <c r="H13" s="3" t="str">
        <f>+VLOOKUP(B13,Hoja1!B11:V128,11,0)</f>
        <v>Técnico Administrativo Grado 2</v>
      </c>
      <c r="I13" s="3" t="s">
        <v>78</v>
      </c>
    </row>
    <row r="14" spans="2:9" x14ac:dyDescent="0.3">
      <c r="B14" s="3">
        <v>1040744906</v>
      </c>
      <c r="C14" s="72" t="str">
        <f>+VLOOKUP(B14,Hoja1!B12:V129,3,0)</f>
        <v>Carlos Andres Escobar Toro</v>
      </c>
      <c r="D14" s="70">
        <v>4443448</v>
      </c>
      <c r="E14" s="3" t="str">
        <f>+VLOOKUP(B14,Hoja1!B12:V129,4,0)</f>
        <v>Carlosescobartoro1983@gmail.com</v>
      </c>
      <c r="F14" s="71">
        <f>+VLOOKUP(B14,Hoja1!B12:V129,16,0)</f>
        <v>6207980.6903999997</v>
      </c>
      <c r="G14" s="3" t="str">
        <f>+VLOOKUP(B14,Hoja1!B12:V129,7,0)</f>
        <v>Servicios</v>
      </c>
      <c r="H14" s="3" t="str">
        <f>+VLOOKUP(B14,Hoja1!B12:V129,11,0)</f>
        <v>Profesional Universitario Grado 1</v>
      </c>
      <c r="I14" s="3" t="s">
        <v>864</v>
      </c>
    </row>
    <row r="15" spans="2:9" x14ac:dyDescent="0.3">
      <c r="B15" s="24">
        <v>42799788</v>
      </c>
      <c r="C15" s="3" t="str">
        <f>+VLOOKUP(B15,Hoja1!B13:V130,3,0)</f>
        <v>Catalina Molina Betancur</v>
      </c>
      <c r="D15" s="70">
        <v>4443448</v>
      </c>
      <c r="E15" s="3" t="str">
        <f>+VLOOKUP(B15,Hoja1!B13:V130,4,0)</f>
        <v>cmolina@esu.com.co</v>
      </c>
      <c r="F15" s="71">
        <f>+VLOOKUP(B15,Hoja1!B13:V130,16,0)</f>
        <v>6207980.6903999997</v>
      </c>
      <c r="G15" s="3" t="str">
        <f>+VLOOKUP(B15,Hoja1!B13:V130,7,0)</f>
        <v>Servicios</v>
      </c>
      <c r="H15" s="3" t="str">
        <f>+VLOOKUP(B15,Hoja1!B13:V130,11,0)</f>
        <v>Profesional Universitario Grado 1</v>
      </c>
      <c r="I15" s="3" t="s">
        <v>68</v>
      </c>
    </row>
    <row r="16" spans="2:9" x14ac:dyDescent="0.3">
      <c r="B16" s="24">
        <v>43208877</v>
      </c>
      <c r="C16" s="72" t="str">
        <f>+VLOOKUP(B16,Hoja1!B14:V131,3,0)</f>
        <v>Claudia Patricia Ospina Rincón</v>
      </c>
      <c r="D16" s="70">
        <v>4443448</v>
      </c>
      <c r="E16" s="3" t="str">
        <f>+VLOOKUP(B16,Hoja1!B14:V131,4,0)</f>
        <v>cospina@esu.com.co</v>
      </c>
      <c r="F16" s="71">
        <f>+VLOOKUP(B16,Hoja1!B14:V131,16,0)</f>
        <v>6207980.6903999997</v>
      </c>
      <c r="G16" s="3" t="str">
        <f>+VLOOKUP(B16,Hoja1!B14:V131,7,0)</f>
        <v>Admin_y_Financiera</v>
      </c>
      <c r="H16" s="3" t="str">
        <f>+VLOOKUP(B16,Hoja1!B14:V131,11,0)</f>
        <v>Profesional Universitario Grado 1</v>
      </c>
      <c r="I16" s="3" t="s">
        <v>865</v>
      </c>
    </row>
    <row r="17" spans="2:9" x14ac:dyDescent="0.3">
      <c r="B17" s="24">
        <v>1214713452</v>
      </c>
      <c r="C17" s="3" t="str">
        <f>+VLOOKUP(B17,Hoja1!B15:V132,3,0)</f>
        <v>Cristian Alejandro García Bolivar</v>
      </c>
      <c r="D17" s="70">
        <v>4443448</v>
      </c>
      <c r="E17" s="3" t="str">
        <f>+VLOOKUP(B17,Hoja1!B15:V132,4,0)</f>
        <v>cgarcia@esu.com.co</v>
      </c>
      <c r="F17" s="71">
        <f>+VLOOKUP(B17,Hoja1!B15:V132,16,0)</f>
        <v>4211490.2176000001</v>
      </c>
      <c r="G17" s="3" t="str">
        <f>+VLOOKUP(B17,Hoja1!B15:V132,7,0)</f>
        <v>Servicios</v>
      </c>
      <c r="H17" s="3" t="str">
        <f>+VLOOKUP(B17,Hoja1!B15:V132,11,0)</f>
        <v>Técnico Administrativo Grado 2</v>
      </c>
      <c r="I17" s="3" t="s">
        <v>102</v>
      </c>
    </row>
    <row r="18" spans="2:9" x14ac:dyDescent="0.3">
      <c r="B18" s="24">
        <v>1152466081</v>
      </c>
      <c r="C18" s="3" t="str">
        <f>+VLOOKUP(B18,Hoja1!B16:V133,3,0)</f>
        <v>Cristian Ferney Lopez Castrillon</v>
      </c>
      <c r="D18" s="70">
        <v>4443448</v>
      </c>
      <c r="E18" s="3" t="str">
        <f>+VLOOKUP(B18,Hoja1!B16:V133,4,0)</f>
        <v>cristianlopez.clc7@gmail.com</v>
      </c>
      <c r="F18" s="71">
        <f>+VLOOKUP(B18,Hoja1!B16:V133,16,0)</f>
        <v>6207980.6903999997</v>
      </c>
      <c r="G18" s="3" t="str">
        <f>+VLOOKUP(B18,Hoja1!B16:V133,7,0)</f>
        <v>Secretaría_General</v>
      </c>
      <c r="H18" s="3" t="str">
        <f>+VLOOKUP(B18,Hoja1!B16:V133,11,0)</f>
        <v>Profesional Universitario Grado 1</v>
      </c>
      <c r="I18" s="3" t="s">
        <v>816</v>
      </c>
    </row>
    <row r="19" spans="2:9" x14ac:dyDescent="0.3">
      <c r="B19" s="24">
        <v>1041176901</v>
      </c>
      <c r="C19" s="3" t="str">
        <f>+VLOOKUP(B19,Hoja1!B17:V134,3,0)</f>
        <v>Daladier Evelio Tangarife Berrio</v>
      </c>
      <c r="D19" s="70">
        <v>4443448</v>
      </c>
      <c r="E19" s="3" t="str">
        <f>+VLOOKUP(B19,Hoja1!B17:V134,4,0)</f>
        <v>dtangarife@esu.com.co</v>
      </c>
      <c r="F19" s="71">
        <f>+VLOOKUP(B19,Hoja1!B17:V134,16,0)</f>
        <v>6961489.4408</v>
      </c>
      <c r="G19" s="3" t="str">
        <f>+VLOOKUP(B19,Hoja1!B17:V134,7,0)</f>
        <v>Servicios</v>
      </c>
      <c r="H19" s="3" t="str">
        <f>+VLOOKUP(B19,Hoja1!B17:V134,11,0)</f>
        <v>Profesional Universitario Grado 2</v>
      </c>
      <c r="I19" s="3" t="s">
        <v>92</v>
      </c>
    </row>
    <row r="20" spans="2:9" x14ac:dyDescent="0.3">
      <c r="B20" s="24">
        <v>1041255288</v>
      </c>
      <c r="C20" s="72" t="str">
        <f>+VLOOKUP(B20,Hoja1!B18:V135,3,0)</f>
        <v>Dayana Tamayo Florez</v>
      </c>
      <c r="D20" s="70">
        <v>4443448</v>
      </c>
      <c r="E20" s="3" t="str">
        <f>+VLOOKUP(B20,Hoja1!B18:V135,4,0)</f>
        <v>dayanatamayo12florez@gmail.com</v>
      </c>
      <c r="F20" s="71">
        <f>+VLOOKUP(B20,Hoja1!B18:V135,16,0)</f>
        <v>2734519.0367999999</v>
      </c>
      <c r="G20" s="3" t="str">
        <f>+VLOOKUP(B20,Hoja1!B18:V135,7,0)</f>
        <v>Secretaría_General</v>
      </c>
      <c r="H20" s="3" t="str">
        <f>+VLOOKUP(B20,Hoja1!B18:V135,11,0)</f>
        <v>Auxiliar Administrativo Grado 1</v>
      </c>
      <c r="I20" s="3" t="s">
        <v>866</v>
      </c>
    </row>
    <row r="21" spans="2:9" x14ac:dyDescent="0.3">
      <c r="B21" s="24">
        <v>43841526</v>
      </c>
      <c r="C21" s="72" t="str">
        <f>+VLOOKUP(B21,Hoja1!B19:V136,3,0)</f>
        <v>Diana Alejandra Lotero</v>
      </c>
      <c r="D21" s="70">
        <v>4443448</v>
      </c>
      <c r="E21" s="3" t="str">
        <f>+VLOOKUP(B21,Hoja1!B19:V136,4,0)</f>
        <v>dianlore78@yahoo.com.ar</v>
      </c>
      <c r="F21" s="71">
        <f>+VLOOKUP(B21,Hoja1!B19:V136,16,0)</f>
        <v>10742884.4312</v>
      </c>
      <c r="G21" s="3" t="str">
        <f>+VLOOKUP(B21,Hoja1!B19:V136,7,0)</f>
        <v xml:space="preserve">Gerencia </v>
      </c>
      <c r="H21" s="3" t="str">
        <f>+VLOOKUP(B21,Hoja1!B19:V136,11,0)</f>
        <v>Asesor Grado 1</v>
      </c>
      <c r="I21" s="3" t="s">
        <v>584</v>
      </c>
    </row>
    <row r="22" spans="2:9" x14ac:dyDescent="0.3">
      <c r="B22" s="24">
        <v>1036601135</v>
      </c>
      <c r="C22" s="72" t="str">
        <f>+VLOOKUP(B22,Hoja1!B20:V137,3,0)</f>
        <v>Diego Alexander Casas</v>
      </c>
      <c r="D22" s="70">
        <v>4443448</v>
      </c>
      <c r="E22" s="3" t="str">
        <f>+VLOOKUP(B22,Hoja1!B20:V137,4,0)</f>
        <v>dacasasarias@gmail.com</v>
      </c>
      <c r="F22" s="71">
        <f>+VLOOKUP(B22,Hoja1!B20:V137,16,0)</f>
        <v>4211490.2176000001</v>
      </c>
      <c r="G22" s="3" t="str">
        <f>+VLOOKUP(B22,Hoja1!B20:V137,7,0)</f>
        <v>Oficina_Estratégica</v>
      </c>
      <c r="H22" s="3" t="str">
        <f>+VLOOKUP(B22,Hoja1!B20:V137,11,0)</f>
        <v>Técnico Administrativo Grado 2</v>
      </c>
      <c r="I22" s="3" t="s">
        <v>867</v>
      </c>
    </row>
    <row r="23" spans="2:9" x14ac:dyDescent="0.3">
      <c r="B23" s="24">
        <v>43066637</v>
      </c>
      <c r="C23" s="3" t="str">
        <f>+VLOOKUP(B23,Hoja1!B21:V138,3,0)</f>
        <v xml:space="preserve">Dora Maria Zuluaga </v>
      </c>
      <c r="D23" s="70">
        <v>4443448</v>
      </c>
      <c r="E23" s="3" t="str">
        <f>+VLOOKUP(B23,Hoja1!B21:V138,4,0)</f>
        <v>dzuluaga@esu.com.co</v>
      </c>
      <c r="F23" s="71">
        <f>+VLOOKUP(B23,Hoja1!B21:V138,16,0)</f>
        <v>6207980.6903999997</v>
      </c>
      <c r="G23" s="3" t="str">
        <f>+VLOOKUP(B23,Hoja1!B21:V138,7,0)</f>
        <v>Secretaría_General</v>
      </c>
      <c r="H23" s="3" t="str">
        <f>+VLOOKUP(B23,Hoja1!B21:V138,11,0)</f>
        <v>Profesional Universitario Grado 1</v>
      </c>
      <c r="I23" s="3" t="s">
        <v>70</v>
      </c>
    </row>
    <row r="24" spans="2:9" x14ac:dyDescent="0.3">
      <c r="B24" s="24">
        <v>15265965</v>
      </c>
      <c r="C24" s="3" t="str">
        <f>+VLOOKUP(B24,Hoja1!B22:V139,3,0)</f>
        <v>Duberney Ospina Caro</v>
      </c>
      <c r="D24" s="70">
        <v>4443448</v>
      </c>
      <c r="E24" s="3" t="str">
        <f>+VLOOKUP(B24,Hoja1!B22:V139,4,0)</f>
        <v>dospinac@esu.com.co</v>
      </c>
      <c r="F24" s="71">
        <f>+VLOOKUP(B24,Hoja1!B22:V139,16,0)</f>
        <v>3528546.5735999998</v>
      </c>
      <c r="G24" s="3" t="str">
        <f>+VLOOKUP(B24,Hoja1!B22:V139,7,0)</f>
        <v>Servicios</v>
      </c>
      <c r="H24" s="3" t="str">
        <f>+VLOOKUP(B24,Hoja1!B22:V139,11,0)</f>
        <v>Técnico Administrativo Grado 1</v>
      </c>
      <c r="I24" s="4" t="s">
        <v>57</v>
      </c>
    </row>
    <row r="25" spans="2:9" x14ac:dyDescent="0.3">
      <c r="B25" s="24">
        <v>71791687</v>
      </c>
      <c r="C25" s="3" t="str">
        <f>+VLOOKUP(B25,Hoja1!B23:V140,3,0)</f>
        <v xml:space="preserve">Edwin Muñoz Aristizabal </v>
      </c>
      <c r="D25" s="70">
        <v>4443448</v>
      </c>
      <c r="E25" s="3" t="str">
        <f>+VLOOKUP(B25,Hoja1!B23:V140,4,0)</f>
        <v>emunoz@esu.com.co</v>
      </c>
      <c r="F25" s="71">
        <f>+VLOOKUP(B25,Hoja1!B23:V140,16,0)</f>
        <v>26042944.869599998</v>
      </c>
      <c r="G25" s="3" t="str">
        <f>+VLOOKUP(B25,Hoja1!B23:V140,7,0)</f>
        <v xml:space="preserve">Gerencia </v>
      </c>
      <c r="H25" s="3" t="str">
        <f>+VLOOKUP(B25,Hoja1!B23:V140,11,0)</f>
        <v xml:space="preserve">Gerente </v>
      </c>
      <c r="I25" s="3" t="s">
        <v>86</v>
      </c>
    </row>
    <row r="26" spans="2:9" x14ac:dyDescent="0.3">
      <c r="B26" s="24">
        <v>43182830</v>
      </c>
      <c r="C26" s="3" t="str">
        <f>+VLOOKUP(B26,Hoja1!B24:V141,3,0)</f>
        <v>Eliana Cristina Martínez Zuluaga </v>
      </c>
      <c r="D26" s="70">
        <v>4443448</v>
      </c>
      <c r="E26" s="3" t="str">
        <f>+VLOOKUP(B26,Hoja1!B24:V141,4,0)</f>
        <v>emartinez@esu.com.co</v>
      </c>
      <c r="F26" s="71">
        <f>+VLOOKUP(B26,Hoja1!B24:V141,16,0)</f>
        <v>6207980.6903999997</v>
      </c>
      <c r="G26" s="3" t="str">
        <f>+VLOOKUP(B26,Hoja1!B24:V141,7,0)</f>
        <v>Comercial y Mercadeo</v>
      </c>
      <c r="H26" s="3" t="str">
        <f>+VLOOKUP(B26,Hoja1!B24:V141,11,0)</f>
        <v>Profesional Universitario Grado 1</v>
      </c>
      <c r="I26" s="3" t="s">
        <v>308</v>
      </c>
    </row>
    <row r="27" spans="2:9" x14ac:dyDescent="0.3">
      <c r="B27" s="24">
        <v>1042066120</v>
      </c>
      <c r="C27" s="3" t="str">
        <f>+VLOOKUP(B27,Hoja1!B25:V142,3,0)</f>
        <v>Erika Melisa Villada Grajales</v>
      </c>
      <c r="D27" s="70">
        <v>4443448</v>
      </c>
      <c r="E27" s="3" t="str">
        <f>+VLOOKUP(B27,Hoja1!B25:V142,4,0)</f>
        <v>evillada@esu.com.co</v>
      </c>
      <c r="F27" s="71">
        <f>+VLOOKUP(B27,Hoja1!B25:V142,16,0)</f>
        <v>3528546.5735999998</v>
      </c>
      <c r="G27" s="3" t="str">
        <f>+VLOOKUP(B27,Hoja1!B25:V142,7,0)</f>
        <v>Secretaría_General</v>
      </c>
      <c r="H27" s="3" t="str">
        <f>+VLOOKUP(B27,Hoja1!B25:V142,11,0)</f>
        <v>Técnico Administrativo Grado 1</v>
      </c>
      <c r="I27" s="4" t="s">
        <v>93</v>
      </c>
    </row>
    <row r="28" spans="2:9" x14ac:dyDescent="0.3">
      <c r="B28" s="24">
        <v>8128084</v>
      </c>
      <c r="C28" s="3" t="str">
        <f>+VLOOKUP(B28,Hoja1!B26:V143,3,0)</f>
        <v>Erwin Felipe Ardila González</v>
      </c>
      <c r="D28" s="70">
        <v>4443448</v>
      </c>
      <c r="E28" s="3" t="str">
        <f>+VLOOKUP(B28,Hoja1!B26:V143,4,0)</f>
        <v>eardila@esu.com.co</v>
      </c>
      <c r="F28" s="71">
        <f>+VLOOKUP(B28,Hoja1!B26:V143,16,0)</f>
        <v>2734519.0367999999</v>
      </c>
      <c r="G28" s="3" t="str">
        <f>+VLOOKUP(B28,Hoja1!B26:V143,7,0)</f>
        <v>Servicios</v>
      </c>
      <c r="H28" s="3" t="str">
        <f>+VLOOKUP(B28,Hoja1!B26:V143,11,0)</f>
        <v>Auxiliar Administrativo Grado 1</v>
      </c>
      <c r="I28" s="4" t="s">
        <v>53</v>
      </c>
    </row>
    <row r="29" spans="2:9" x14ac:dyDescent="0.3">
      <c r="B29" s="24">
        <v>31449962</v>
      </c>
      <c r="C29" s="3" t="str">
        <f>+VLOOKUP(B29,Hoja1!B27:V144,3,0)</f>
        <v xml:space="preserve">Flor Maria Ceballos Arbelaez </v>
      </c>
      <c r="D29" s="70">
        <v>4443448</v>
      </c>
      <c r="E29" s="3" t="str">
        <f>+VLOOKUP(B29,Hoja1!B27:V144,4,0)</f>
        <v>fceballos@esu.com.co</v>
      </c>
      <c r="F29" s="71">
        <f>+VLOOKUP(B29,Hoja1!B27:V144,16,0)</f>
        <v>2734519.0367999999</v>
      </c>
      <c r="G29" s="3" t="str">
        <f>+VLOOKUP(B29,Hoja1!B27:V144,7,0)</f>
        <v>Admin_y_Financiera</v>
      </c>
      <c r="H29" s="3" t="str">
        <f>+VLOOKUP(B29,Hoja1!B27:V144,11,0)</f>
        <v>Auxiliar Administrativo Grado 1</v>
      </c>
      <c r="I29" s="3" t="s">
        <v>317</v>
      </c>
    </row>
    <row r="30" spans="2:9" x14ac:dyDescent="0.3">
      <c r="B30" s="24">
        <v>71338992</v>
      </c>
      <c r="C30" s="3" t="str">
        <f>+VLOOKUP(B30,Hoja1!B28:V145,3,0)</f>
        <v>Franklin Esteban Gil Espinal</v>
      </c>
      <c r="D30" s="70">
        <v>4443448</v>
      </c>
      <c r="E30" s="3" t="str">
        <f>+VLOOKUP(B30,Hoja1!B28:V145,4,0)</f>
        <v>fgil@esu.com.co</v>
      </c>
      <c r="F30" s="71">
        <f>+VLOOKUP(B30,Hoja1!B28:V145,16,0)</f>
        <v>6961489.4408</v>
      </c>
      <c r="G30" s="3" t="str">
        <f>+VLOOKUP(B30,Hoja1!B28:V145,7,0)</f>
        <v>Servicios</v>
      </c>
      <c r="H30" s="3" t="str">
        <f>+VLOOKUP(B30,Hoja1!B28:V145,11,0)</f>
        <v>Profesional Universitario Grado 2</v>
      </c>
      <c r="I30" s="3" t="s">
        <v>322</v>
      </c>
    </row>
    <row r="31" spans="2:9" x14ac:dyDescent="0.3">
      <c r="B31" s="24">
        <v>43579372</v>
      </c>
      <c r="C31" s="3" t="str">
        <f>+VLOOKUP(B31,Hoja1!B29:V146,3,0)</f>
        <v xml:space="preserve">Gloria Estella Gonzalez Rincon </v>
      </c>
      <c r="D31" s="70">
        <v>4443448</v>
      </c>
      <c r="E31" s="3" t="str">
        <f>+VLOOKUP(B31,Hoja1!B29:V146,4,0)</f>
        <v>ggonzalez@esu.com.co</v>
      </c>
      <c r="F31" s="71">
        <f>+VLOOKUP(B31,Hoja1!B29:V146,16,0)</f>
        <v>3528546.5735999998</v>
      </c>
      <c r="G31" s="3" t="str">
        <f>+VLOOKUP(B31,Hoja1!B29:V146,7,0)</f>
        <v xml:space="preserve">Gerencia </v>
      </c>
      <c r="H31" s="3" t="str">
        <f>+VLOOKUP(B31,Hoja1!B29:V146,11,0)</f>
        <v>Técnico Administrativo Grado 1</v>
      </c>
      <c r="I31" s="3" t="s">
        <v>326</v>
      </c>
    </row>
    <row r="32" spans="2:9" x14ac:dyDescent="0.3">
      <c r="B32" s="24">
        <v>42891297</v>
      </c>
      <c r="C32" s="3" t="str">
        <f>+VLOOKUP(B32,Hoja1!B30:V147,3,0)</f>
        <v>Gloria Eugenia Santamaria Arango</v>
      </c>
      <c r="D32" s="70">
        <v>4443448</v>
      </c>
      <c r="E32" s="3" t="str">
        <f>+VLOOKUP(B32,Hoja1!B30:V147,4,0)</f>
        <v>gsantamaria@esu.com.co</v>
      </c>
      <c r="F32" s="71">
        <f>+VLOOKUP(B32,Hoja1!B30:V147,16,0)</f>
        <v>6207980.6903999997</v>
      </c>
      <c r="G32" s="3" t="str">
        <f>+VLOOKUP(B32,Hoja1!B30:V147,7,0)</f>
        <v>Secretaría_General</v>
      </c>
      <c r="H32" s="3" t="str">
        <f>+VLOOKUP(B32,Hoja1!B30:V147,11,0)</f>
        <v>Profesional Universitario Grado 1</v>
      </c>
      <c r="I32" s="3" t="s">
        <v>69</v>
      </c>
    </row>
    <row r="33" spans="2:9" x14ac:dyDescent="0.3">
      <c r="B33" s="35">
        <v>1017175772</v>
      </c>
      <c r="C33" s="3" t="str">
        <f>+VLOOKUP(B33,Hoja1!B31:V148,3,0)</f>
        <v xml:space="preserve">Harley Castrillón Palacios </v>
      </c>
      <c r="D33" s="70">
        <v>4443448</v>
      </c>
      <c r="E33" s="3" t="str">
        <f>+VLOOKUP(B33,Hoja1!B31:V148,4,0)</f>
        <v>hcastrillon@esu.com.co</v>
      </c>
      <c r="F33" s="71">
        <f>+VLOOKUP(B33,Hoja1!B31:V148,16,0)</f>
        <v>8468509.243999999</v>
      </c>
      <c r="G33" s="3" t="str">
        <f>+VLOOKUP(B33,Hoja1!B31:V148,7,0)</f>
        <v>Oficina_Innovación</v>
      </c>
      <c r="H33" s="3" t="str">
        <f>+VLOOKUP(B33,Hoja1!B31:V148,11,0)</f>
        <v>Líder de Programa</v>
      </c>
      <c r="I33" s="3" t="s">
        <v>334</v>
      </c>
    </row>
    <row r="34" spans="2:9" x14ac:dyDescent="0.3">
      <c r="B34" s="24">
        <v>70434146</v>
      </c>
      <c r="C34" s="3" t="str">
        <f>+VLOOKUP(B34,Hoja1!B32:V149,3,0)</f>
        <v>Héctor Edgar Cifuentes Herrón</v>
      </c>
      <c r="D34" s="70">
        <v>4443448</v>
      </c>
      <c r="E34" s="3" t="str">
        <f>+VLOOKUP(B34,Hoja1!B32:V149,4,0)</f>
        <v>hcifuentes@esu.com.co</v>
      </c>
      <c r="F34" s="71">
        <f>+VLOOKUP(B34,Hoja1!B32:V149,16,0)</f>
        <v>6207980.6903999997</v>
      </c>
      <c r="G34" s="3" t="str">
        <f>+VLOOKUP(B34,Hoja1!B32:V149,7,0)</f>
        <v>Servicios</v>
      </c>
      <c r="H34" s="3" t="str">
        <f>+VLOOKUP(B34,Hoja1!B32:V149,11,0)</f>
        <v>Profesional Universitario Grado 1</v>
      </c>
      <c r="I34" s="3" t="s">
        <v>82</v>
      </c>
    </row>
    <row r="35" spans="2:9" x14ac:dyDescent="0.3">
      <c r="B35" s="44">
        <v>70324512</v>
      </c>
      <c r="C35" s="72" t="str">
        <f>+VLOOKUP(B35,Hoja1!B33:V150,3,0)</f>
        <v>Mauricio Antonio Mazo Bedoya</v>
      </c>
      <c r="D35" s="70">
        <v>4443448</v>
      </c>
      <c r="E35" s="3" t="str">
        <f>+VLOOKUP(B35,Hoja1!B33:V150,4,0)</f>
        <v>mauriciomazo11@hotmail.com</v>
      </c>
      <c r="F35" s="71">
        <f>+VLOOKUP(B35,Hoja1!B33:V150,16,0)</f>
        <v>13007328.216</v>
      </c>
      <c r="G35" s="3" t="str">
        <f>+VLOOKUP(B35,Hoja1!B33:V150,7,0)</f>
        <v>Comercial y Mercadeo</v>
      </c>
      <c r="H35" s="3" t="str">
        <f>+VLOOKUP(B35,Hoja1!B33:V150,11,0)</f>
        <v xml:space="preserve">Subgerente </v>
      </c>
      <c r="I35" s="3" t="s">
        <v>868</v>
      </c>
    </row>
    <row r="36" spans="2:9" x14ac:dyDescent="0.3">
      <c r="B36" s="24">
        <v>8046319</v>
      </c>
      <c r="C36" s="3" t="str">
        <f>+VLOOKUP(B36,Hoja1!B34:V151,3,0)</f>
        <v>Jaime Alberto Ospina Valencia</v>
      </c>
      <c r="D36" s="70">
        <v>4443448</v>
      </c>
      <c r="E36" s="3" t="str">
        <f>+VLOOKUP(B36,Hoja1!B34:V151,4,0)</f>
        <v>jospina@esu.com.co</v>
      </c>
      <c r="F36" s="71">
        <f>+VLOOKUP(B36,Hoja1!B34:V151,16,0)</f>
        <v>6207980.6903999997</v>
      </c>
      <c r="G36" s="3" t="str">
        <f>+VLOOKUP(B36,Hoja1!B34:V151,7,0)</f>
        <v>Admin_y_Financiera</v>
      </c>
      <c r="H36" s="3" t="str">
        <f>+VLOOKUP(B36,Hoja1!B34:V151,11,0)</f>
        <v>Profesional Universitario Grado 1</v>
      </c>
      <c r="I36" s="4" t="s">
        <v>52</v>
      </c>
    </row>
    <row r="37" spans="2:9" x14ac:dyDescent="0.3">
      <c r="B37" s="24">
        <v>70142702</v>
      </c>
      <c r="C37" s="72" t="str">
        <f>+VLOOKUP(B37,Hoja1!B35:V152,3,0)</f>
        <v xml:space="preserve">Jannier Adrian Londoño </v>
      </c>
      <c r="D37" s="70">
        <v>4443448</v>
      </c>
      <c r="E37" s="3" t="str">
        <f>+VLOOKUP(B37,Hoja1!B35:V152,4,0)</f>
        <v>janierlon@hotmail.com</v>
      </c>
      <c r="F37" s="71">
        <f>+VLOOKUP(B37,Hoja1!B35:V152,16,0)</f>
        <v>6207980.6903999997</v>
      </c>
      <c r="G37" s="3" t="str">
        <f>+VLOOKUP(B37,Hoja1!B35:V152,7,0)</f>
        <v>Servicios</v>
      </c>
      <c r="H37" s="3" t="str">
        <f>+VLOOKUP(B37,Hoja1!B35:V152,11,0)</f>
        <v>Profesional Universitario Grado 1</v>
      </c>
      <c r="I37" s="3" t="s">
        <v>869</v>
      </c>
    </row>
    <row r="38" spans="2:9" x14ac:dyDescent="0.3">
      <c r="B38" s="24">
        <v>1128397473</v>
      </c>
      <c r="C38" s="3" t="str">
        <f>+VLOOKUP(B38,Hoja1!B36:V153,3,0)</f>
        <v>Jennifer Alexandra Giraldo Castro</v>
      </c>
      <c r="D38" s="70">
        <v>4443448</v>
      </c>
      <c r="E38" s="3" t="str">
        <f>+VLOOKUP(B38,Hoja1!B36:V153,4,0)</f>
        <v>jennis435@gmail.com</v>
      </c>
      <c r="F38" s="71">
        <f>+VLOOKUP(B38,Hoja1!B36:V153,16,0)</f>
        <v>3528546.5735999998</v>
      </c>
      <c r="G38" s="3" t="str">
        <f>+VLOOKUP(B38,Hoja1!B36:V153,7,0)</f>
        <v>Servicios</v>
      </c>
      <c r="H38" s="3" t="str">
        <f>+VLOOKUP(B38,Hoja1!B36:V153,11,0)</f>
        <v>Técnico Administrativo Grado 1</v>
      </c>
      <c r="I38" s="3" t="s">
        <v>98</v>
      </c>
    </row>
    <row r="39" spans="2:9" x14ac:dyDescent="0.3">
      <c r="B39" s="24">
        <v>1077464859</v>
      </c>
      <c r="C39" s="3" t="str">
        <f>+VLOOKUP(B39,Hoja1!B37:V154,3,0)</f>
        <v>Jennifer Carolina Ortiz Olmedo</v>
      </c>
      <c r="D39" s="70">
        <v>4443448</v>
      </c>
      <c r="E39" s="3" t="str">
        <f>+VLOOKUP(B39,Hoja1!B37:V154,4,0)</f>
        <v>jortiz@esu.com.co</v>
      </c>
      <c r="F39" s="71">
        <f>+VLOOKUP(B39,Hoja1!B37:V154,16,0)</f>
        <v>6207980.6903999997</v>
      </c>
      <c r="G39" s="3" t="str">
        <f>+VLOOKUP(B39,Hoja1!B37:V154,7,0)</f>
        <v>Admin_y_Financiera</v>
      </c>
      <c r="H39" s="3" t="str">
        <f>+VLOOKUP(B39,Hoja1!B37:V154,11,0)</f>
        <v>Profesional Universitario Grado 1</v>
      </c>
      <c r="I39" s="3" t="s">
        <v>96</v>
      </c>
    </row>
    <row r="40" spans="2:9" x14ac:dyDescent="0.3">
      <c r="B40" s="24">
        <v>71825547</v>
      </c>
      <c r="C40" s="72" t="str">
        <f>+VLOOKUP(B40,Hoja1!B38:V155,3,0)</f>
        <v>Jesus Emilio Zapata Tapias</v>
      </c>
      <c r="D40" s="70">
        <v>4443448</v>
      </c>
      <c r="E40" s="3" t="str">
        <f>+VLOOKUP(B40,Hoja1!B38:V155,4,0)</f>
        <v>emiliozapata50@gmail.com</v>
      </c>
      <c r="F40" s="71">
        <f>+VLOOKUP(B40,Hoja1!B38:V155,16,0)</f>
        <v>6207980.6903999997</v>
      </c>
      <c r="G40" s="3" t="str">
        <f>+VLOOKUP(B40,Hoja1!B38:V155,7,0)</f>
        <v>Secretaría_General</v>
      </c>
      <c r="H40" s="3" t="str">
        <f>+VLOOKUP(B40,Hoja1!B38:V155,11,0)</f>
        <v>Profesional Universitario Grado 1</v>
      </c>
      <c r="I40" s="3" t="s">
        <v>870</v>
      </c>
    </row>
    <row r="41" spans="2:9" x14ac:dyDescent="0.3">
      <c r="B41" s="3">
        <v>71769292</v>
      </c>
      <c r="C41" s="72" t="str">
        <f>+VLOOKUP(B41,Hoja1!B39:V156,3,0)</f>
        <v>Juan Carlos Hoyos Murillo</v>
      </c>
      <c r="D41" s="70">
        <v>4443448</v>
      </c>
      <c r="E41" s="3" t="str">
        <f>+VLOOKUP(B41,Hoja1!B39:V156,4,0)</f>
        <v>juanhoyosmurillo@gmail.com</v>
      </c>
      <c r="F41" s="71">
        <f>+VLOOKUP(B41,Hoja1!B39:V156,16,0)</f>
        <v>6207980.6903999997</v>
      </c>
      <c r="G41" s="3" t="str">
        <f>+VLOOKUP(B41,Hoja1!B39:V156,7,0)</f>
        <v>Oficina_Estratégica</v>
      </c>
      <c r="H41" s="3" t="str">
        <f>+VLOOKUP(B41,Hoja1!B39:V156,11,0)</f>
        <v>Profesional Universitario Grado 1</v>
      </c>
      <c r="I41" s="3" t="s">
        <v>871</v>
      </c>
    </row>
    <row r="42" spans="2:9" x14ac:dyDescent="0.3">
      <c r="B42" s="24">
        <v>3402475</v>
      </c>
      <c r="C42" s="3" t="str">
        <f>+VLOOKUP(B42,Hoja1!B40:V157,3,0)</f>
        <v>Juan David Velásquez Pérez</v>
      </c>
      <c r="D42" s="70">
        <v>4443448</v>
      </c>
      <c r="E42" s="3" t="str">
        <f>+VLOOKUP(B42,Hoja1!B40:V157,4,0)</f>
        <v>jvelasquez@esu.com.co</v>
      </c>
      <c r="F42" s="71">
        <f>+VLOOKUP(B42,Hoja1!B40:V157,16,0)</f>
        <v>6961489.4408</v>
      </c>
      <c r="G42" s="3" t="str">
        <f>+VLOOKUP(B42,Hoja1!B40:V157,7,0)</f>
        <v>Comercial y Mercadeo</v>
      </c>
      <c r="H42" s="3" t="str">
        <f>+VLOOKUP(B42,Hoja1!B40:V157,11,0)</f>
        <v>Profesional Universitario Grado 2</v>
      </c>
      <c r="I42" s="4" t="s">
        <v>51</v>
      </c>
    </row>
    <row r="43" spans="2:9" x14ac:dyDescent="0.3">
      <c r="B43" s="24">
        <v>8128353</v>
      </c>
      <c r="C43" s="72" t="str">
        <f>+VLOOKUP(B43,Hoja1!B41:V158,3,0)</f>
        <v xml:space="preserve">Juan Felipe Hernandez Giraldo </v>
      </c>
      <c r="D43" s="70">
        <v>4443448</v>
      </c>
      <c r="E43" s="3" t="str">
        <f>+VLOOKUP(B43,Hoja1!B41:V158,4,0)</f>
        <v>jhernandez@esu.com.co</v>
      </c>
      <c r="F43" s="71">
        <f>+VLOOKUP(B43,Hoja1!B41:V158,16,0)</f>
        <v>13007328.216</v>
      </c>
      <c r="G43" s="3" t="str">
        <f>+VLOOKUP(B43,Hoja1!B41:V158,7,0)</f>
        <v>Secretaría_General</v>
      </c>
      <c r="H43" s="3" t="str">
        <f>+VLOOKUP(B43,Hoja1!B41:V158,11,0)</f>
        <v xml:space="preserve">Secretario General </v>
      </c>
      <c r="I43" s="3" t="s">
        <v>366</v>
      </c>
    </row>
    <row r="44" spans="2:9" x14ac:dyDescent="0.3">
      <c r="B44" s="24">
        <v>43977189</v>
      </c>
      <c r="C44" s="3" t="str">
        <f>+VLOOKUP(B44,Hoja1!B42:V159,3,0)</f>
        <v>Juanita Velez Ocampo</v>
      </c>
      <c r="D44" s="70">
        <v>4443448</v>
      </c>
      <c r="E44" s="3" t="str">
        <f>+VLOOKUP(B44,Hoja1!B42:V159,4,0)</f>
        <v>velez.ocampo@hotmail.com</v>
      </c>
      <c r="F44" s="71">
        <f>+VLOOKUP(B44,Hoja1!B42:V159,16,0)</f>
        <v>7714999.3423999995</v>
      </c>
      <c r="G44" s="3" t="str">
        <f>+VLOOKUP(B44,Hoja1!B42:V159,7,0)</f>
        <v>Secretaría_General</v>
      </c>
      <c r="H44" s="3" t="str">
        <f>+VLOOKUP(B44,Hoja1!B42:V159,11,0)</f>
        <v>Profesional Especializado</v>
      </c>
      <c r="I44" s="3" t="s">
        <v>372</v>
      </c>
    </row>
    <row r="45" spans="2:9" x14ac:dyDescent="0.3">
      <c r="B45" s="24">
        <v>1128447309</v>
      </c>
      <c r="C45" s="3" t="str">
        <f>+VLOOKUP(B45,Hoja1!B43:V160,3,0)</f>
        <v>Julián David Arcila Pérez</v>
      </c>
      <c r="D45" s="70">
        <v>4443448</v>
      </c>
      <c r="E45" s="3" t="str">
        <f>+VLOOKUP(B45,Hoja1!B43:V160,4,0)</f>
        <v>jarcila@esu.com.co</v>
      </c>
      <c r="F45" s="71">
        <f>+VLOOKUP(B45,Hoja1!B43:V160,16,0)</f>
        <v>2734519.0367999999</v>
      </c>
      <c r="G45" s="3" t="str">
        <f>+VLOOKUP(B45,Hoja1!B43:V160,7,0)</f>
        <v>Servicios</v>
      </c>
      <c r="H45" s="3" t="str">
        <f>+VLOOKUP(B45,Hoja1!B43:V160,11,0)</f>
        <v>Auxiliar Administrativo Grado 1</v>
      </c>
      <c r="I45" s="3" t="s">
        <v>100</v>
      </c>
    </row>
    <row r="46" spans="2:9" x14ac:dyDescent="0.3">
      <c r="B46" s="24">
        <v>1020496812</v>
      </c>
      <c r="C46" s="72" t="str">
        <f>+VLOOKUP(B46,Hoja1!B44:V161,3,0)</f>
        <v>Julian David Franco Foronda</v>
      </c>
      <c r="D46" s="70">
        <v>4443448</v>
      </c>
      <c r="E46" s="3" t="str">
        <f>+VLOOKUP(B46,Hoja1!B44:V161,4,0)</f>
        <v>julianfranco1427@gmail.com</v>
      </c>
      <c r="F46" s="71">
        <f>+VLOOKUP(B46,Hoja1!B44:V161,16,0)</f>
        <v>2734519.0367999999</v>
      </c>
      <c r="G46" s="3" t="str">
        <f>+VLOOKUP(B46,Hoja1!B44:V161,7,0)</f>
        <v>Servicios</v>
      </c>
      <c r="H46" s="3" t="str">
        <f>+VLOOKUP(B46,Hoja1!B44:V161,11,0)</f>
        <v>Auxiliar Administrativo Grado 1</v>
      </c>
      <c r="I46" s="3" t="s">
        <v>900</v>
      </c>
    </row>
    <row r="47" spans="2:9" x14ac:dyDescent="0.3">
      <c r="B47" s="49">
        <v>1035303560</v>
      </c>
      <c r="C47" s="72" t="str">
        <f>+VLOOKUP(B47,Hoja1!B45:V162,3,0)</f>
        <v>Daniela Arango</v>
      </c>
      <c r="D47" s="70">
        <v>4443448</v>
      </c>
      <c r="E47" s="3" t="str">
        <f>+VLOOKUP(B47,Hoja1!B45:V162,4,0)</f>
        <v>darango.ext@esu.com.co (solo me mostro ese correo)</v>
      </c>
      <c r="F47" s="71">
        <f>+VLOOKUP(B47,Hoja1!B45:V162,16,0)</f>
        <v>6207980.6903999997</v>
      </c>
      <c r="G47" s="3" t="str">
        <f>+VLOOKUP(B47,Hoja1!B45:V162,7,0)</f>
        <v>Servicios</v>
      </c>
      <c r="H47" s="3" t="str">
        <f>+VLOOKUP(B47,Hoja1!B45:V162,11,0)</f>
        <v>Profesional Universitario Grado 1</v>
      </c>
      <c r="I47" s="3" t="s">
        <v>585</v>
      </c>
    </row>
    <row r="48" spans="2:9" x14ac:dyDescent="0.3">
      <c r="B48" s="24">
        <v>1193547145</v>
      </c>
      <c r="C48" s="72" t="str">
        <f>+VLOOKUP(B48,Hoja1!B46:V163,3,0)</f>
        <v>Katerine Yepez Duque</v>
      </c>
      <c r="D48" s="70">
        <v>4443448</v>
      </c>
      <c r="E48" s="3" t="str">
        <f>+VLOOKUP(B48,Hoja1!B46:V163,4,0)</f>
        <v>kyepez@esu.com.co</v>
      </c>
      <c r="F48" s="71">
        <f>+VLOOKUP(B48,Hoja1!B46:V163,16,0)</f>
        <v>6961489.4408</v>
      </c>
      <c r="G48" s="3" t="str">
        <f>+VLOOKUP(B48,Hoja1!B46:V163,7,0)</f>
        <v>Auditoría_Interna</v>
      </c>
      <c r="H48" s="3" t="str">
        <f>+VLOOKUP(B48,Hoja1!B46:V163,11,0)</f>
        <v>Profesional Universitario Grado 2</v>
      </c>
      <c r="I48" s="3" t="s">
        <v>901</v>
      </c>
    </row>
    <row r="49" spans="2:9" x14ac:dyDescent="0.3">
      <c r="B49" s="24">
        <v>1214748113</v>
      </c>
      <c r="C49" s="72" t="str">
        <f>+VLOOKUP(B49,Hoja1!B47:V164,3,0)</f>
        <v>Laura Valentina Vanegas Ramirez</v>
      </c>
      <c r="D49" s="70">
        <v>4443448</v>
      </c>
      <c r="E49" s="3" t="str">
        <f>+VLOOKUP(B49,Hoja1!B47:V164,4,0)</f>
        <v>vanegasvalentina02@gmail.com</v>
      </c>
      <c r="F49" s="71">
        <f>+VLOOKUP(B49,Hoja1!B47:V164,16,0)</f>
        <v>3528546.5735999998</v>
      </c>
      <c r="G49" s="3" t="str">
        <f>+VLOOKUP(B49,Hoja1!B47:V164,7,0)</f>
        <v>Oficina_Estratégica</v>
      </c>
      <c r="H49" s="3" t="str">
        <f>+VLOOKUP(B49,Hoja1!B47:V164,11,0)</f>
        <v>Técnico Administrativo Grado 1</v>
      </c>
      <c r="I49" s="3" t="s">
        <v>902</v>
      </c>
    </row>
    <row r="50" spans="2:9" x14ac:dyDescent="0.3">
      <c r="B50" s="24">
        <v>1035282122</v>
      </c>
      <c r="C50" s="3" t="str">
        <f>+VLOOKUP(B50,Hoja1!B48:V165,3,0)</f>
        <v>Leidy Laura Zapata Graciano</v>
      </c>
      <c r="D50" s="70">
        <v>4443448</v>
      </c>
      <c r="E50" s="3" t="str">
        <f>+VLOOKUP(B50,Hoja1!B48:V165,4,0)</f>
        <v>lgraciano@esu.com.co</v>
      </c>
      <c r="F50" s="71">
        <f>+VLOOKUP(B50,Hoja1!B48:V165,16,0)</f>
        <v>6961489.4408</v>
      </c>
      <c r="G50" s="3" t="str">
        <f>+VLOOKUP(B50,Hoja1!B48:V165,7,0)</f>
        <v>Servicios</v>
      </c>
      <c r="H50" s="3" t="str">
        <f>+VLOOKUP(B50,Hoja1!B48:V165,11,0)</f>
        <v>Profesional Universitario Grado 2</v>
      </c>
      <c r="I50" s="3" t="s">
        <v>87</v>
      </c>
    </row>
    <row r="51" spans="2:9" x14ac:dyDescent="0.3">
      <c r="B51" s="24">
        <v>42686400</v>
      </c>
      <c r="C51" s="3" t="str">
        <f>+VLOOKUP(B51,Hoja1!B49:V166,3,0)</f>
        <v>Lennis Aydee Echeverri Hincapie</v>
      </c>
      <c r="D51" s="70">
        <v>4443448</v>
      </c>
      <c r="E51" s="3" t="str">
        <f>+VLOOKUP(B51,Hoja1!B49:V166,4,0)</f>
        <v>lecheverri@esu.com.co</v>
      </c>
      <c r="F51" s="71">
        <f>+VLOOKUP(B51,Hoja1!B49:V166,16,0)</f>
        <v>6207980.6903999997</v>
      </c>
      <c r="G51" s="3" t="str">
        <f>+VLOOKUP(B51,Hoja1!B49:V166,7,0)</f>
        <v>Servicios</v>
      </c>
      <c r="H51" s="3" t="str">
        <f>+VLOOKUP(B51,Hoja1!B49:V166,11,0)</f>
        <v>Profesional Universitario Grado 1</v>
      </c>
      <c r="I51" s="3" t="s">
        <v>65</v>
      </c>
    </row>
    <row r="52" spans="2:9" x14ac:dyDescent="0.3">
      <c r="B52" s="24">
        <v>1037647029</v>
      </c>
      <c r="C52" s="72" t="str">
        <f>+VLOOKUP(B52,Hoja1!B50:V167,3,0)</f>
        <v>Libardo Andres Garcia Echeverry</v>
      </c>
      <c r="D52" s="70">
        <v>4443448</v>
      </c>
      <c r="E52" s="3" t="str">
        <f>+VLOOKUP(B52,Hoja1!B50:V167,4,0)</f>
        <v>lgarcia.ext@esu.com.co</v>
      </c>
      <c r="F52" s="71">
        <f>+VLOOKUP(B52,Hoja1!B50:V167,16,0)</f>
        <v>6207980.6903999997</v>
      </c>
      <c r="G52" s="3" t="str">
        <f>+VLOOKUP(B52,Hoja1!B50:V167,7,0)</f>
        <v>Servicios</v>
      </c>
      <c r="H52" s="3" t="str">
        <f>+VLOOKUP(B52,Hoja1!B50:V167,11,0)</f>
        <v>Profesional Universitario Grado 1</v>
      </c>
      <c r="I52" s="3" t="s">
        <v>398</v>
      </c>
    </row>
    <row r="53" spans="2:9" x14ac:dyDescent="0.3">
      <c r="B53" s="24">
        <v>21529969</v>
      </c>
      <c r="C53" s="72" t="str">
        <f>+VLOOKUP(B53,Hoja1!B51:V168,3,0)</f>
        <v>Lida Eugenia Mejia Cifuentes</v>
      </c>
      <c r="D53" s="70">
        <v>4443448</v>
      </c>
      <c r="E53" s="3" t="str">
        <f>+VLOOKUP(B53,Hoja1!B51:V168,4,0)</f>
        <v>lidaem9@yahoo.es</v>
      </c>
      <c r="F53" s="71">
        <f>+VLOOKUP(B53,Hoja1!B51:V168,16,0)</f>
        <v>6207980.6903999997</v>
      </c>
      <c r="G53" s="3" t="str">
        <f>+VLOOKUP(B53,Hoja1!B51:V168,7,0)</f>
        <v>Servicios</v>
      </c>
      <c r="H53" s="3" t="str">
        <f>+VLOOKUP(B53,Hoja1!B51:V168,11,0)</f>
        <v>Profesional Universitario Grado 1</v>
      </c>
      <c r="I53" s="3" t="s">
        <v>872</v>
      </c>
    </row>
    <row r="54" spans="2:9" x14ac:dyDescent="0.3">
      <c r="B54" s="24">
        <v>8466507</v>
      </c>
      <c r="C54" s="3" t="str">
        <f>+VLOOKUP(B54,Hoja1!B52:V169,3,0)</f>
        <v xml:space="preserve">Lucas Israel Villada Diez </v>
      </c>
      <c r="D54" s="70">
        <v>4443448</v>
      </c>
      <c r="E54" s="3" t="str">
        <f>+VLOOKUP(B54,Hoja1!B52:V169,4,0)</f>
        <v>lvillada@esu.com.co</v>
      </c>
      <c r="F54" s="71">
        <f>+VLOOKUP(B54,Hoja1!B52:V169,16,0)</f>
        <v>3528546.5735999998</v>
      </c>
      <c r="G54" s="3" t="str">
        <f>+VLOOKUP(B54,Hoja1!B52:V169,7,0)</f>
        <v>Servicios</v>
      </c>
      <c r="H54" s="3" t="str">
        <f>+VLOOKUP(B54,Hoja1!B52:V169,11,0)</f>
        <v>Técnico Administrativo Grado 1</v>
      </c>
      <c r="I54" s="4" t="s">
        <v>55</v>
      </c>
    </row>
    <row r="55" spans="2:9" x14ac:dyDescent="0.3">
      <c r="B55" s="24">
        <v>1038823390</v>
      </c>
      <c r="C55" s="3" t="str">
        <f>+VLOOKUP(B55,Hoja1!B53:V170,3,0)</f>
        <v>Luis Alejandro Gonzales Correa</v>
      </c>
      <c r="D55" s="70">
        <v>4443448</v>
      </c>
      <c r="E55" s="3" t="str">
        <f>+VLOOKUP(B55,Hoja1!B53:V170,4,0)</f>
        <v>luisalejandrogc3@gmail.com</v>
      </c>
      <c r="F55" s="71">
        <f>+VLOOKUP(B55,Hoja1!B53:V170,16,0)</f>
        <v>6207980.6903999997</v>
      </c>
      <c r="G55" s="3" t="str">
        <f>+VLOOKUP(B55,Hoja1!B53:V170,7,0)</f>
        <v>Admin_y_Financiera</v>
      </c>
      <c r="H55" s="3" t="str">
        <f>+VLOOKUP(B55,Hoja1!B53:V170,11,0)</f>
        <v>Profesional Universitario Grado 1</v>
      </c>
      <c r="I55" s="3" t="s">
        <v>90</v>
      </c>
    </row>
    <row r="56" spans="2:9" x14ac:dyDescent="0.3">
      <c r="B56" s="24">
        <v>8406127</v>
      </c>
      <c r="C56" s="3" t="str">
        <f>+VLOOKUP(B56,Hoja1!B54:V171,3,0)</f>
        <v>Luis Fernando Londoño</v>
      </c>
      <c r="D56" s="70">
        <v>4443448</v>
      </c>
      <c r="E56" s="3" t="str">
        <f>+VLOOKUP(B56,Hoja1!B54:V171,4,0)</f>
        <v>llondono@esu.com.co</v>
      </c>
      <c r="F56" s="71">
        <f>+VLOOKUP(B56,Hoja1!B54:V171,16,0)</f>
        <v>4211490.2176000001</v>
      </c>
      <c r="G56" s="3" t="str">
        <f>+VLOOKUP(B56,Hoja1!B54:V171,7,0)</f>
        <v>Oficina_Estratégica</v>
      </c>
      <c r="H56" s="3" t="str">
        <f>+VLOOKUP(B56,Hoja1!B54:V171,11,0)</f>
        <v>Técnico Operativo Grado 1</v>
      </c>
      <c r="I56" s="4" t="s">
        <v>54</v>
      </c>
    </row>
    <row r="57" spans="2:9" x14ac:dyDescent="0.3">
      <c r="B57" s="24">
        <v>43996941</v>
      </c>
      <c r="C57" s="3" t="str">
        <f>+VLOOKUP(B57,Hoja1!B55:V172,3,0)</f>
        <v>Luisa Fernanda Mesa Londoño</v>
      </c>
      <c r="D57" s="70">
        <v>4443448</v>
      </c>
      <c r="E57" s="3" t="str">
        <f>+VLOOKUP(B57,Hoja1!B55:V172,4,0)</f>
        <v>lmesa@esu.com.co</v>
      </c>
      <c r="F57" s="71">
        <f>+VLOOKUP(B57,Hoja1!B55:V172,16,0)</f>
        <v>6207980.6903999997</v>
      </c>
      <c r="G57" s="3" t="str">
        <f>+VLOOKUP(B57,Hoja1!B55:V172,7,0)</f>
        <v>Admin_y_Financiera</v>
      </c>
      <c r="H57" s="3" t="str">
        <f>+VLOOKUP(B57,Hoja1!B55:V172,11,0)</f>
        <v>Profesional Universitario Grado 1</v>
      </c>
      <c r="I57" s="3" t="s">
        <v>81</v>
      </c>
    </row>
    <row r="58" spans="2:9" x14ac:dyDescent="0.3">
      <c r="B58" s="24">
        <v>1038134465</v>
      </c>
      <c r="C58" s="72" t="str">
        <f>+VLOOKUP(B58,Hoja1!B56:V173,3,0)</f>
        <v>Luisa Rosalía Rios Jorge</v>
      </c>
      <c r="D58" s="70">
        <v>4443448</v>
      </c>
      <c r="E58" s="3" t="str">
        <f>+VLOOKUP(B58,Hoja1!B56:V173,4,0)</f>
        <v>luisarios58@gmail.com</v>
      </c>
      <c r="F58" s="71">
        <f>+VLOOKUP(B58,Hoja1!B56:V173,16,0)</f>
        <v>6207980.6903999997</v>
      </c>
      <c r="G58" s="3" t="str">
        <f>+VLOOKUP(B58,Hoja1!B56:V173,7,0)</f>
        <v>Oficina_Innovación</v>
      </c>
      <c r="H58" s="3" t="str">
        <f>+VLOOKUP(B58,Hoja1!B56:V173,11,0)</f>
        <v>Profesional Universitario Grado 1</v>
      </c>
      <c r="I58" s="3" t="s">
        <v>873</v>
      </c>
    </row>
    <row r="59" spans="2:9" x14ac:dyDescent="0.3">
      <c r="B59" s="24">
        <v>43839740</v>
      </c>
      <c r="C59" s="3" t="str">
        <f>+VLOOKUP(B59,Hoja1!B57:V174,3,0)</f>
        <v>Luz Angela Moncada Henao</v>
      </c>
      <c r="D59" s="70">
        <v>4443448</v>
      </c>
      <c r="E59" s="3" t="str">
        <f>+VLOOKUP(B59,Hoja1!B57:V174,4,0)</f>
        <v>lmoncada@esu.com.co</v>
      </c>
      <c r="F59" s="71">
        <f>+VLOOKUP(B59,Hoja1!B57:V174,16,0)</f>
        <v>6207980.6903999997</v>
      </c>
      <c r="G59" s="3" t="str">
        <f>+VLOOKUP(B59,Hoja1!B57:V174,7,0)</f>
        <v>Admin_y_Financiera</v>
      </c>
      <c r="H59" s="3" t="str">
        <f>+VLOOKUP(B59,Hoja1!B57:V174,11,0)</f>
        <v>Profesional Universitario Grado 1</v>
      </c>
      <c r="I59" s="3" t="s">
        <v>80</v>
      </c>
    </row>
    <row r="60" spans="2:9" x14ac:dyDescent="0.3">
      <c r="B60" s="24">
        <v>42691352</v>
      </c>
      <c r="C60" s="3" t="str">
        <f>+VLOOKUP(B60,Hoja1!B58:V175,3,0)</f>
        <v>Luz Marina Correa</v>
      </c>
      <c r="D60" s="70">
        <v>4443448</v>
      </c>
      <c r="E60" s="3" t="str">
        <f>+VLOOKUP(B60,Hoja1!B58:V175,4,0)</f>
        <v>lmcorrea@esu.com.co</v>
      </c>
      <c r="F60" s="71">
        <f>+VLOOKUP(B60,Hoja1!B58:V175,16,0)</f>
        <v>4211490.2176000001</v>
      </c>
      <c r="G60" s="3" t="str">
        <f>+VLOOKUP(B60,Hoja1!B58:V175,7,0)</f>
        <v>Comercial y Mercadeo</v>
      </c>
      <c r="H60" s="3" t="str">
        <f>+VLOOKUP(B60,Hoja1!B58:V175,11,0)</f>
        <v>Auxiliar Administrativo Grado 2</v>
      </c>
      <c r="I60" s="3" t="s">
        <v>66</v>
      </c>
    </row>
    <row r="61" spans="2:9" x14ac:dyDescent="0.3">
      <c r="B61" s="24">
        <v>1001579766</v>
      </c>
      <c r="C61" s="3" t="str">
        <f>+VLOOKUP(B61,Hoja1!B59:V176,3,0)</f>
        <v>Luz Yeney Guerra</v>
      </c>
      <c r="D61" s="70">
        <v>4443448</v>
      </c>
      <c r="E61" s="3" t="str">
        <f>+VLOOKUP(B61,Hoja1!B59:V176,4,0)</f>
        <v>lguerra@esu.com.co</v>
      </c>
      <c r="F61" s="71">
        <f>+VLOOKUP(B61,Hoja1!B59:V176,16,0)</f>
        <v>3528546.5735999998</v>
      </c>
      <c r="G61" s="3" t="str">
        <f>+VLOOKUP(B61,Hoja1!B59:V176,7,0)</f>
        <v>Servicios</v>
      </c>
      <c r="H61" s="3" t="str">
        <f>+VLOOKUP(B61,Hoja1!B59:V176,11,0)</f>
        <v>Técnico Administrativo Grado 1</v>
      </c>
      <c r="I61" s="3" t="s">
        <v>428</v>
      </c>
    </row>
    <row r="62" spans="2:9" x14ac:dyDescent="0.3">
      <c r="B62" s="24">
        <v>71599182</v>
      </c>
      <c r="C62" s="72" t="str">
        <f>+VLOOKUP(B62,Hoja1!B60:V177,3,0)</f>
        <v>Manuel Benicio Velasquez Sanchez</v>
      </c>
      <c r="D62" s="70">
        <v>4443448</v>
      </c>
      <c r="E62" s="3" t="str">
        <f>+VLOOKUP(B62,Hoja1!B60:V177,4,0)</f>
        <v>mvelasquez@esu.com.co</v>
      </c>
      <c r="F62" s="71">
        <f>+VLOOKUP(B62,Hoja1!B60:V177,16,0)</f>
        <v>2734519.0367999999</v>
      </c>
      <c r="G62" s="3" t="str">
        <f>+VLOOKUP(B62,Hoja1!B60:V177,7,0)</f>
        <v xml:space="preserve">Gerencia </v>
      </c>
      <c r="H62" s="3" t="str">
        <f>+VLOOKUP(B62,Hoja1!B60:V177,11,0)</f>
        <v>Conductor Gerencia</v>
      </c>
      <c r="I62" s="3" t="s">
        <v>874</v>
      </c>
    </row>
    <row r="63" spans="2:9" x14ac:dyDescent="0.3">
      <c r="B63" s="24">
        <v>1042066005</v>
      </c>
      <c r="C63" s="72" t="str">
        <f>+VLOOKUP(B63,Hoja1!B61:V178,3,0)</f>
        <v>Manuela Cardona Cano</v>
      </c>
      <c r="D63" s="70">
        <v>4443448</v>
      </c>
      <c r="E63" s="3" t="str">
        <f>+VLOOKUP(B63,Hoja1!B61:V178,4,0)</f>
        <v>mcardona@esu.com.co</v>
      </c>
      <c r="F63" s="71">
        <f>+VLOOKUP(B63,Hoja1!B61:V178,16,0)</f>
        <v>3528546.5735999998</v>
      </c>
      <c r="G63" s="3" t="str">
        <f>+VLOOKUP(B63,Hoja1!B61:V178,7,0)</f>
        <v>Secretaría_General</v>
      </c>
      <c r="H63" s="3" t="str">
        <f>+VLOOKUP(B63,Hoja1!B61:V178,11,0)</f>
        <v>Técnico Administrativo Grado 1</v>
      </c>
      <c r="I63" s="3" t="s">
        <v>435</v>
      </c>
    </row>
    <row r="64" spans="2:9" x14ac:dyDescent="0.3">
      <c r="B64" s="24">
        <v>50859411</v>
      </c>
      <c r="C64" s="3" t="str">
        <f>+VLOOKUP(B64,Hoja1!B62:V179,3,0)</f>
        <v xml:space="preserve">Marelbi  Verbel Peña </v>
      </c>
      <c r="D64" s="70">
        <v>4443448</v>
      </c>
      <c r="E64" s="3" t="str">
        <f>+VLOOKUP(B64,Hoja1!B62:V179,4,0)</f>
        <v>mverbel@esu.com.co</v>
      </c>
      <c r="F64" s="71">
        <f>+VLOOKUP(B64,Hoja1!B62:V179,16,0)</f>
        <v>13007328.216</v>
      </c>
      <c r="G64" s="3" t="str">
        <f>+VLOOKUP(B64,Hoja1!B62:V179,7,0)</f>
        <v>Admin_y_Financiera</v>
      </c>
      <c r="H64" s="3" t="str">
        <f>+VLOOKUP(B64,Hoja1!B62:V179,11,0)</f>
        <v xml:space="preserve">Subgerente </v>
      </c>
      <c r="I64" s="4" t="s">
        <v>439</v>
      </c>
    </row>
    <row r="65" spans="2:9" x14ac:dyDescent="0.3">
      <c r="B65" s="24">
        <v>1036662746</v>
      </c>
      <c r="C65" s="3" t="str">
        <f>+VLOOKUP(B65,Hoja1!B63:V180,3,0)</f>
        <v xml:space="preserve">Maria Camila Garcia Zuluaga </v>
      </c>
      <c r="D65" s="70">
        <v>4443448</v>
      </c>
      <c r="E65" s="3" t="str">
        <f>+VLOOKUP(B65,Hoja1!B63:V180,4,0)</f>
        <v>mariacamilagz18@gmail.com</v>
      </c>
      <c r="F65" s="71">
        <f>+VLOOKUP(B65,Hoja1!B63:V180,16,0)</f>
        <v>6207980.6903999997</v>
      </c>
      <c r="G65" s="3" t="str">
        <f>+VLOOKUP(B65,Hoja1!B63:V180,7,0)</f>
        <v>Servicios</v>
      </c>
      <c r="H65" s="3" t="str">
        <f>+VLOOKUP(B65,Hoja1!B63:V180,11,0)</f>
        <v>Profesional Universitario Grado 1</v>
      </c>
      <c r="I65" s="3" t="s">
        <v>88</v>
      </c>
    </row>
    <row r="66" spans="2:9" x14ac:dyDescent="0.3">
      <c r="B66" s="24">
        <v>39410351</v>
      </c>
      <c r="C66" s="3" t="str">
        <f>+VLOOKUP(B66,Hoja1!B64:V181,3,0)</f>
        <v>Maria Nidia Marín Giraldo</v>
      </c>
      <c r="D66" s="70">
        <v>4443448</v>
      </c>
      <c r="E66" s="3" t="str">
        <f>+VLOOKUP(B66,Hoja1!B64:V181,4,0)</f>
        <v>mmarin@esu.com.co</v>
      </c>
      <c r="F66" s="71">
        <f>+VLOOKUP(B66,Hoja1!B64:V181,16,0)</f>
        <v>8468509.243999999</v>
      </c>
      <c r="G66" s="3" t="str">
        <f>+VLOOKUP(B66,Hoja1!B64:V181,7,0)</f>
        <v>Admin_y_Financiera</v>
      </c>
      <c r="H66" s="3" t="str">
        <f>+VLOOKUP(B66,Hoja1!B64:V181,11,0)</f>
        <v>Líder de Programa</v>
      </c>
      <c r="I66" s="3" t="s">
        <v>63</v>
      </c>
    </row>
    <row r="67" spans="2:9" x14ac:dyDescent="0.3">
      <c r="B67" s="24">
        <v>41961887</v>
      </c>
      <c r="C67" s="3" t="str">
        <f>+VLOOKUP(B67,Hoja1!B65:V182,3,0)</f>
        <v>María Victoria Escobar Castaño</v>
      </c>
      <c r="D67" s="70">
        <v>4443448</v>
      </c>
      <c r="E67" s="3" t="str">
        <f>+VLOOKUP(B67,Hoja1!B65:V182,4,0)</f>
        <v>mescobar@esu.com.co</v>
      </c>
      <c r="F67" s="71">
        <f>+VLOOKUP(B67,Hoja1!B65:V182,16,0)</f>
        <v>6207980.6903999997</v>
      </c>
      <c r="G67" s="3" t="str">
        <f>+VLOOKUP(B67,Hoja1!B65:V182,7,0)</f>
        <v>Servicios</v>
      </c>
      <c r="H67" s="3" t="str">
        <f>+VLOOKUP(B67,Hoja1!B65:V182,11,0)</f>
        <v>Profesional Universitario Grado 1</v>
      </c>
      <c r="I67" s="3" t="s">
        <v>64</v>
      </c>
    </row>
    <row r="68" spans="2:9" x14ac:dyDescent="0.3">
      <c r="B68" s="24">
        <v>1128414128</v>
      </c>
      <c r="C68" s="3" t="str">
        <f>+VLOOKUP(B68,Hoja1!B66:V183,3,0)</f>
        <v>Marisoledy Reina Romero</v>
      </c>
      <c r="D68" s="70">
        <v>4443448</v>
      </c>
      <c r="E68" s="3" t="str">
        <f>+VLOOKUP(B68,Hoja1!B66:V183,4,0)</f>
        <v>mreina@esu.com.co</v>
      </c>
      <c r="F68" s="71">
        <f>+VLOOKUP(B68,Hoja1!B66:V183,16,0)</f>
        <v>6207980.6903999997</v>
      </c>
      <c r="G68" s="3" t="str">
        <f>+VLOOKUP(B68,Hoja1!B66:V183,7,0)</f>
        <v>Comercial y Mercadeo</v>
      </c>
      <c r="H68" s="3" t="str">
        <f>+VLOOKUP(B68,Hoja1!B66:V183,11,0)</f>
        <v>Profesional Universitario Grado 1</v>
      </c>
      <c r="I68" s="3" t="s">
        <v>99</v>
      </c>
    </row>
    <row r="69" spans="2:9" x14ac:dyDescent="0.3">
      <c r="B69" s="24">
        <v>43110150</v>
      </c>
      <c r="C69" s="72" t="str">
        <f>+VLOOKUP(B69,Hoja1!B67:V184,3,0)</f>
        <v>Martha Luz Sanchez Cano</v>
      </c>
      <c r="D69" s="70">
        <v>4443448</v>
      </c>
      <c r="E69" s="3" t="str">
        <f>+VLOOKUP(B69,Hoja1!B67:V184,4,0)</f>
        <v>msanchez@esu.com.co</v>
      </c>
      <c r="F69" s="71">
        <f>+VLOOKUP(B69,Hoja1!B67:V184,16,0)</f>
        <v>6207980.6903999997</v>
      </c>
      <c r="G69" s="3" t="str">
        <f>+VLOOKUP(B69,Hoja1!B67:V184,7,0)</f>
        <v>Comercial y Mercadeo</v>
      </c>
      <c r="H69" s="3" t="str">
        <f>+VLOOKUP(B69,Hoja1!B67:V184,11,0)</f>
        <v>Profesional Universitario Grado 1</v>
      </c>
      <c r="I69" s="3" t="s">
        <v>71</v>
      </c>
    </row>
    <row r="70" spans="2:9" x14ac:dyDescent="0.3">
      <c r="B70" s="24">
        <v>9735466</v>
      </c>
      <c r="C70" s="3" t="str">
        <f>+VLOOKUP(B70,Hoja1!B68:V185,3,0)</f>
        <v>Mauricio Devia</v>
      </c>
      <c r="D70" s="70">
        <v>4443448</v>
      </c>
      <c r="E70" s="3" t="str">
        <f>+VLOOKUP(B70,Hoja1!B68:V185,4,0)</f>
        <v>mdevia.ext@esu.com.co</v>
      </c>
      <c r="F70" s="71">
        <f>+VLOOKUP(B70,Hoja1!B68:V185,16,0)</f>
        <v>6961489.4408</v>
      </c>
      <c r="G70" s="3" t="str">
        <f>+VLOOKUP(B70,Hoja1!B68:V185,7,0)</f>
        <v>Auditoría_Interna</v>
      </c>
      <c r="H70" s="3" t="str">
        <f>+VLOOKUP(B70,Hoja1!B68:V185,11,0)</f>
        <v>Profesional Universitario Grado 2</v>
      </c>
      <c r="I70" s="4" t="s">
        <v>56</v>
      </c>
    </row>
    <row r="71" spans="2:9" x14ac:dyDescent="0.3">
      <c r="B71" s="24">
        <v>1042213887</v>
      </c>
      <c r="C71" s="3" t="str">
        <f>+VLOOKUP(B71,Hoja1!B69:V186,3,0)</f>
        <v>Melquicedec Varon Amaya</v>
      </c>
      <c r="D71" s="70">
        <v>4443448</v>
      </c>
      <c r="E71" s="3" t="str">
        <f>+VLOOKUP(B71,Hoja1!B69:V186,4,0)</f>
        <v>mvaron@esu.com.co</v>
      </c>
      <c r="F71" s="71">
        <f>+VLOOKUP(B71,Hoja1!B69:V186,16,0)</f>
        <v>3528546.5735999998</v>
      </c>
      <c r="G71" s="3" t="str">
        <f>+VLOOKUP(B71,Hoja1!B69:V186,7,0)</f>
        <v>Servicios</v>
      </c>
      <c r="H71" s="3" t="str">
        <f>+VLOOKUP(B71,Hoja1!B69:V186,11,0)</f>
        <v>Técnico Administrativo Grado 1</v>
      </c>
      <c r="I71" s="3" t="s">
        <v>95</v>
      </c>
    </row>
    <row r="72" spans="2:9" x14ac:dyDescent="0.3">
      <c r="B72" s="24">
        <v>1037603412</v>
      </c>
      <c r="C72" s="3" t="str">
        <f>+VLOOKUP(B72,Hoja1!B70:V187,3,0)</f>
        <v>Miled Dayhana Giraldo Idarraga</v>
      </c>
      <c r="D72" s="70">
        <v>4443448</v>
      </c>
      <c r="E72" s="3" t="str">
        <f>+VLOOKUP(B72,Hoja1!B70:V187,4,0)</f>
        <v>milday321@hotmail.com</v>
      </c>
      <c r="F72" s="71">
        <f>+VLOOKUP(B72,Hoja1!B70:V187,16,0)</f>
        <v>3528546.5735999998</v>
      </c>
      <c r="G72" s="3" t="str">
        <f>+VLOOKUP(B72,Hoja1!B70:V187,7,0)</f>
        <v>Admin_y_Financiera</v>
      </c>
      <c r="H72" s="3" t="str">
        <f>+VLOOKUP(B72,Hoja1!B70:V187,11,0)</f>
        <v>Técnico Administrativo Grado 1</v>
      </c>
      <c r="I72" s="3" t="s">
        <v>461</v>
      </c>
    </row>
    <row r="73" spans="2:9" x14ac:dyDescent="0.3">
      <c r="B73" s="24">
        <v>43606520</v>
      </c>
      <c r="C73" s="72" t="str">
        <f>+VLOOKUP(B73,Hoja1!B71:V188,3,0)</f>
        <v>Monica Cecilia Jaramillo Palacio</v>
      </c>
      <c r="D73" s="70">
        <v>4443448</v>
      </c>
      <c r="E73" s="3" t="str">
        <f>+VLOOKUP(B73,Hoja1!B71:V188,4,0)</f>
        <v>moniquilla.jaramillo@hotmail.com</v>
      </c>
      <c r="F73" s="71">
        <f>+VLOOKUP(B73,Hoja1!B71:V188,16,0)</f>
        <v>8468509.243999999</v>
      </c>
      <c r="G73" s="3" t="str">
        <f>+VLOOKUP(B73,Hoja1!B71:V188,7,0)</f>
        <v>Servicios</v>
      </c>
      <c r="H73" s="3" t="str">
        <f>+VLOOKUP(B73,Hoja1!B71:V188,11,0)</f>
        <v>Líder de Programa</v>
      </c>
      <c r="I73" s="3" t="s">
        <v>875</v>
      </c>
    </row>
    <row r="74" spans="2:9" x14ac:dyDescent="0.3">
      <c r="B74" s="24">
        <v>43490835</v>
      </c>
      <c r="C74" s="3" t="str">
        <f>+VLOOKUP(B74,Hoja1!B72:V189,3,0)</f>
        <v>Monica Liliana Garro Arias</v>
      </c>
      <c r="D74" s="70">
        <v>4443448</v>
      </c>
      <c r="E74" s="3" t="str">
        <f>+VLOOKUP(B74,Hoja1!B72:V189,4,0)</f>
        <v>mgarro@esu.com.co</v>
      </c>
      <c r="F74" s="71">
        <f>+VLOOKUP(B74,Hoja1!B72:V189,16,0)</f>
        <v>2734519.0367999999</v>
      </c>
      <c r="G74" s="3" t="str">
        <f>+VLOOKUP(B74,Hoja1!B72:V189,7,0)</f>
        <v>Servicios</v>
      </c>
      <c r="H74" s="3" t="str">
        <f>+VLOOKUP(B74,Hoja1!B72:V189,11,0)</f>
        <v>Auxiliar Administrativo Grado 1</v>
      </c>
      <c r="I74" s="3" t="s">
        <v>73</v>
      </c>
    </row>
    <row r="75" spans="2:9" x14ac:dyDescent="0.3">
      <c r="B75" s="24">
        <v>43431438</v>
      </c>
      <c r="C75" s="3" t="str">
        <f>+VLOOKUP(B75,Hoja1!B73:V190,3,0)</f>
        <v xml:space="preserve">Monica Maya Garcia </v>
      </c>
      <c r="D75" s="70">
        <v>4443448</v>
      </c>
      <c r="E75" s="3" t="str">
        <f>+VLOOKUP(B75,Hoja1!B73:V190,4,0)</f>
        <v>mmaya@esu.com.co</v>
      </c>
      <c r="F75" s="71">
        <f>+VLOOKUP(B75,Hoja1!B73:V190,16,0)</f>
        <v>6961489.4408</v>
      </c>
      <c r="G75" s="3" t="str">
        <f>+VLOOKUP(B75,Hoja1!B73:V190,7,0)</f>
        <v>Auditoría_Interna</v>
      </c>
      <c r="H75" s="3" t="str">
        <f>+VLOOKUP(B75,Hoja1!B73:V190,11,0)</f>
        <v>Profesional Universitario Grado 2</v>
      </c>
      <c r="I75" s="3" t="s">
        <v>72</v>
      </c>
    </row>
    <row r="76" spans="2:9" x14ac:dyDescent="0.3">
      <c r="B76" s="24">
        <v>32350150</v>
      </c>
      <c r="C76" s="3" t="str">
        <f>+VLOOKUP(B76,Hoja1!B74:V191,3,0)</f>
        <v xml:space="preserve">Monica Tatiana Gamarra </v>
      </c>
      <c r="D76" s="70">
        <v>4443448</v>
      </c>
      <c r="E76" s="3" t="str">
        <f>+VLOOKUP(B76,Hoja1!B74:V191,4,0)</f>
        <v>mgamarra@esu.com.co</v>
      </c>
      <c r="F76" s="71">
        <f>+VLOOKUP(B76,Hoja1!B74:V191,16,0)</f>
        <v>6961489.4408</v>
      </c>
      <c r="G76" s="3" t="str">
        <f>+VLOOKUP(B76,Hoja1!B74:V191,7,0)</f>
        <v>Secretaría_General</v>
      </c>
      <c r="H76" s="3" t="str">
        <f>+VLOOKUP(B76,Hoja1!B74:V191,11,0)</f>
        <v>Profesional Universitario Grado 2</v>
      </c>
      <c r="I76" s="3" t="s">
        <v>61</v>
      </c>
    </row>
    <row r="77" spans="2:9" x14ac:dyDescent="0.3">
      <c r="B77" s="24">
        <v>32252446</v>
      </c>
      <c r="C77" s="3" t="str">
        <f>+VLOOKUP(B77,Hoja1!B75:V192,3,0)</f>
        <v xml:space="preserve">Nancy Hurtado Hernandez </v>
      </c>
      <c r="D77" s="70">
        <v>4443448</v>
      </c>
      <c r="E77" s="3" t="str">
        <f>+VLOOKUP(B77,Hoja1!B75:V192,4,0)</f>
        <v>nancyhurtaher@hotmail.com</v>
      </c>
      <c r="F77" s="71">
        <f>+VLOOKUP(B77,Hoja1!B75:V192,16,0)</f>
        <v>6207980.6903999997</v>
      </c>
      <c r="G77" s="3" t="str">
        <f>+VLOOKUP(B77,Hoja1!B75:V192,7,0)</f>
        <v>Servicios</v>
      </c>
      <c r="H77" s="3" t="str">
        <f>+VLOOKUP(B77,Hoja1!B75:V192,11,0)</f>
        <v>Profesional Universitario Grado 1</v>
      </c>
      <c r="I77" s="3" t="s">
        <v>60</v>
      </c>
    </row>
    <row r="78" spans="2:9" x14ac:dyDescent="0.3">
      <c r="B78" s="24">
        <v>1020414624</v>
      </c>
      <c r="C78" s="72" t="str">
        <f>+VLOOKUP(B78,Hoja1!B76:V193,3,0)</f>
        <v>Natalia Castro Osorio</v>
      </c>
      <c r="D78" s="70">
        <v>4443448</v>
      </c>
      <c r="E78" s="3" t="str">
        <f>+VLOOKUP(B78,Hoja1!B76:V193,4,0)</f>
        <v>natycol135@gmail.com</v>
      </c>
      <c r="F78" s="71">
        <f>+VLOOKUP(B78,Hoja1!B76:V193,16,0)</f>
        <v>6207980.6903999997</v>
      </c>
      <c r="G78" s="3" t="str">
        <f>+VLOOKUP(B78,Hoja1!B76:V193,7,0)</f>
        <v>Servicios</v>
      </c>
      <c r="H78" s="3" t="str">
        <f>+VLOOKUP(B78,Hoja1!B76:V193,11,0)</f>
        <v>Profesional Universitario Grado 1</v>
      </c>
      <c r="I78" s="3" t="s">
        <v>876</v>
      </c>
    </row>
    <row r="79" spans="2:9" x14ac:dyDescent="0.3">
      <c r="B79" s="24">
        <v>98500577</v>
      </c>
      <c r="C79" s="3" t="str">
        <f>+VLOOKUP(B79,Hoja1!B77:V194,3,0)</f>
        <v>Pablo Arturo Vasquez Arboleda</v>
      </c>
      <c r="D79" s="70">
        <v>4443448</v>
      </c>
      <c r="E79" s="3" t="str">
        <f>+VLOOKUP(B79,Hoja1!B77:V194,4,0)</f>
        <v>vaspablito@yahoo.es</v>
      </c>
      <c r="F79" s="71">
        <f>+VLOOKUP(B79,Hoja1!B77:V194,16,0)</f>
        <v>6961489.4408</v>
      </c>
      <c r="G79" s="3" t="str">
        <f>+VLOOKUP(B79,Hoja1!B77:V194,7,0)</f>
        <v>Servicios</v>
      </c>
      <c r="H79" s="3" t="str">
        <f>+VLOOKUP(B79,Hoja1!B77:V194,11,0)</f>
        <v>Profesional Universitario Grado 2</v>
      </c>
      <c r="I79" s="3" t="s">
        <v>480</v>
      </c>
    </row>
    <row r="80" spans="2:9" x14ac:dyDescent="0.3">
      <c r="B80" s="24">
        <v>3420589</v>
      </c>
      <c r="C80" s="72" t="str">
        <f>+VLOOKUP(B80,Hoja1!B78:V195,3,0)</f>
        <v>Pineda Moreno Cesar Augusto</v>
      </c>
      <c r="D80" s="70">
        <v>4443448</v>
      </c>
      <c r="E80" s="3" t="str">
        <f>+VLOOKUP(B80,Hoja1!B78:V195,4,0)</f>
        <v>cesarpinedamoreno@hotmail.com</v>
      </c>
      <c r="F80" s="71">
        <f>+VLOOKUP(B80,Hoja1!B78:V195,16,0)</f>
        <v>3528546.5735999998</v>
      </c>
      <c r="G80" s="3" t="str">
        <f>+VLOOKUP(B80,Hoja1!B78:V195,7,0)</f>
        <v>Admin_y_Financiera</v>
      </c>
      <c r="H80" s="3" t="str">
        <f>+VLOOKUP(B80,Hoja1!B78:V195,11,0)</f>
        <v>Técnico Administrativo Grado 1</v>
      </c>
      <c r="I80" s="3" t="s">
        <v>877</v>
      </c>
    </row>
    <row r="81" spans="2:9" x14ac:dyDescent="0.3">
      <c r="B81" s="24">
        <v>71335585</v>
      </c>
      <c r="C81" s="3" t="str">
        <f>+VLOOKUP(B81,Hoja1!B79:V196,3,0)</f>
        <v>Ramiro Andres Mejía Bedoya</v>
      </c>
      <c r="D81" s="70">
        <v>4443448</v>
      </c>
      <c r="E81" s="3" t="str">
        <f>+VLOOKUP(B81,Hoja1!B79:V196,4,0)</f>
        <v>rmejia@esu.com.co</v>
      </c>
      <c r="F81" s="71">
        <f>+VLOOKUP(B81,Hoja1!B79:V196,16,0)</f>
        <v>7714999.3423999995</v>
      </c>
      <c r="G81" s="3" t="str">
        <f>+VLOOKUP(B81,Hoja1!B79:V196,7,0)</f>
        <v>Secretaría_General</v>
      </c>
      <c r="H81" s="3" t="str">
        <f>+VLOOKUP(B81,Hoja1!B79:V196,11,0)</f>
        <v>Profesional Especializado</v>
      </c>
      <c r="I81" s="3" t="s">
        <v>85</v>
      </c>
    </row>
    <row r="82" spans="2:9" x14ac:dyDescent="0.3">
      <c r="B82" s="24">
        <v>70434678</v>
      </c>
      <c r="C82" s="3" t="str">
        <f>+VLOOKUP(B82,Hoja1!B80:V197,3,0)</f>
        <v>Robinson Rivera Cardona </v>
      </c>
      <c r="D82" s="70">
        <v>4443448</v>
      </c>
      <c r="E82" s="3" t="str">
        <f>+VLOOKUP(B82,Hoja1!B80:V197,4,0)</f>
        <v>rrivera@esu.com.co</v>
      </c>
      <c r="F82" s="71">
        <f>+VLOOKUP(B82,Hoja1!B80:V197,16,0)</f>
        <v>8468509.243999999</v>
      </c>
      <c r="G82" s="3" t="str">
        <f>+VLOOKUP(B82,Hoja1!B80:V197,7,0)</f>
        <v>Servicios</v>
      </c>
      <c r="H82" s="3" t="str">
        <f>+VLOOKUP(B82,Hoja1!B80:V197,11,0)</f>
        <v>Líder de Programa</v>
      </c>
      <c r="I82" s="4" t="s">
        <v>83</v>
      </c>
    </row>
    <row r="83" spans="2:9" x14ac:dyDescent="0.3">
      <c r="B83" s="24">
        <v>43265100</v>
      </c>
      <c r="C83" s="72" t="str">
        <f>+VLOOKUP(B83,Hoja1!B81:V198,3,0)</f>
        <v>Sandra  Milena Medina Cobaleda</v>
      </c>
      <c r="D83" s="70">
        <v>4443448</v>
      </c>
      <c r="E83" s="3" t="str">
        <f>+VLOOKUP(B83,Hoja1!B81:V198,4,0)</f>
        <v>smedinacobaleda@gmail.com</v>
      </c>
      <c r="F83" s="71">
        <f>+VLOOKUP(B83,Hoja1!B81:V198,16,0)</f>
        <v>6207980.6903999997</v>
      </c>
      <c r="G83" s="3" t="str">
        <f>+VLOOKUP(B83,Hoja1!B81:V198,7,0)</f>
        <v>Comercial y Mercadeo</v>
      </c>
      <c r="H83" s="3" t="str">
        <f>+VLOOKUP(B83,Hoja1!B81:V198,11,0)</f>
        <v>Profesional Universitario Grado 1</v>
      </c>
      <c r="I83" s="3" t="s">
        <v>878</v>
      </c>
    </row>
    <row r="84" spans="2:9" x14ac:dyDescent="0.3">
      <c r="B84" s="24">
        <v>43827766</v>
      </c>
      <c r="C84" s="3" t="str">
        <f>+VLOOKUP(B84,Hoja1!B82:V199,3,0)</f>
        <v>Sandra Auxilio Arias Chavarria</v>
      </c>
      <c r="D84" s="70">
        <v>4443448</v>
      </c>
      <c r="E84" s="3" t="str">
        <f>+VLOOKUP(B84,Hoja1!B82:V199,4,0)</f>
        <v>sariasc@esu.com.co</v>
      </c>
      <c r="F84" s="71">
        <f>+VLOOKUP(B84,Hoja1!B82:V199,16,0)</f>
        <v>6961489.4408</v>
      </c>
      <c r="G84" s="3" t="str">
        <f>+VLOOKUP(B84,Hoja1!B82:V199,7,0)</f>
        <v>Secretaría_General</v>
      </c>
      <c r="H84" s="3" t="str">
        <f>+VLOOKUP(B84,Hoja1!B82:V199,11,0)</f>
        <v>Profesional Universitario Grado 2</v>
      </c>
      <c r="I84" s="3" t="s">
        <v>77</v>
      </c>
    </row>
    <row r="85" spans="2:9" x14ac:dyDescent="0.3">
      <c r="B85" s="24">
        <v>1020433410</v>
      </c>
      <c r="C85" s="72" t="str">
        <f>+VLOOKUP(B85,Hoja1!B83:V200,3,0)</f>
        <v>Sandra Julieth Castaño Builes</v>
      </c>
      <c r="D85" s="70">
        <v>4443448</v>
      </c>
      <c r="E85" s="3" t="str">
        <f>+VLOOKUP(B85,Hoja1!B83:V200,4,0)</f>
        <v>yuliethcastano123@gmail.com</v>
      </c>
      <c r="F85" s="71">
        <f>+VLOOKUP(B85,Hoja1!B83:V200,16,0)</f>
        <v>2734519.0367999999</v>
      </c>
      <c r="G85" s="3" t="str">
        <f>+VLOOKUP(B85,Hoja1!B83:V200,7,0)</f>
        <v>Comercial y Mercadeo</v>
      </c>
      <c r="H85" s="3" t="str">
        <f>+VLOOKUP(B85,Hoja1!B83:V200,11,0)</f>
        <v>Auxiliar Administrativo Grado 1</v>
      </c>
      <c r="I85" s="3" t="s">
        <v>903</v>
      </c>
    </row>
    <row r="86" spans="2:9" x14ac:dyDescent="0.3">
      <c r="B86" s="24">
        <v>43725616</v>
      </c>
      <c r="C86" s="3" t="str">
        <f>+VLOOKUP(B86,Hoja1!B84:V201,3,0)</f>
        <v>Sandra Zapata Grisales</v>
      </c>
      <c r="D86" s="70">
        <v>4443448</v>
      </c>
      <c r="E86" s="3" t="str">
        <f>+VLOOKUP(B86,Hoja1!B84:V201,4,0)</f>
        <v>szapata@esu.com.co</v>
      </c>
      <c r="F86" s="71">
        <f>+VLOOKUP(B86,Hoja1!B84:V201,16,0)</f>
        <v>8468509.243999999</v>
      </c>
      <c r="G86" s="3" t="str">
        <f>+VLOOKUP(B86,Hoja1!B84:V201,7,0)</f>
        <v>Admin_y_Financiera</v>
      </c>
      <c r="H86" s="3" t="str">
        <f>+VLOOKUP(B86,Hoja1!B84:V201,11,0)</f>
        <v>Líder de Programa</v>
      </c>
      <c r="I86" s="3" t="s">
        <v>76</v>
      </c>
    </row>
    <row r="87" spans="2:9" x14ac:dyDescent="0.3">
      <c r="B87" s="24">
        <v>15434955</v>
      </c>
      <c r="C87" s="3" t="str">
        <f>+VLOOKUP(B87,Hoja1!B85:V202,3,0)</f>
        <v>Sandro Javier Arias Tamayo</v>
      </c>
      <c r="D87" s="70">
        <v>4443448</v>
      </c>
      <c r="E87" s="3" t="str">
        <f>+VLOOKUP(B87,Hoja1!B85:V202,4,0)</f>
        <v>sarias@esu.com.co</v>
      </c>
      <c r="F87" s="71">
        <f>+VLOOKUP(B87,Hoja1!B85:V202,16,0)</f>
        <v>8468509.243999999</v>
      </c>
      <c r="G87" s="3" t="str">
        <f>+VLOOKUP(B87,Hoja1!B85:V202,7,0)</f>
        <v>Admin_y_Financiera</v>
      </c>
      <c r="H87" s="3" t="str">
        <f>+VLOOKUP(B87,Hoja1!B85:V202,11,0)</f>
        <v xml:space="preserve">Tesorero General </v>
      </c>
      <c r="I87" s="3" t="s">
        <v>58</v>
      </c>
    </row>
    <row r="88" spans="2:9" x14ac:dyDescent="0.3">
      <c r="B88" s="24">
        <v>1152209882</v>
      </c>
      <c r="C88" s="3" t="str">
        <f>+VLOOKUP(B88,Hoja1!B86:V203,3,0)</f>
        <v>Santiago Restrepo Arango</v>
      </c>
      <c r="D88" s="70">
        <v>4443448</v>
      </c>
      <c r="E88" s="3" t="str">
        <f>+VLOOKUP(B88,Hoja1!B86:V203,4,0)</f>
        <v>santiago.l.d@hotmail.com</v>
      </c>
      <c r="F88" s="71">
        <f>+VLOOKUP(B88,Hoja1!B86:V203,16,0)</f>
        <v>3528546.5735999998</v>
      </c>
      <c r="G88" s="3" t="str">
        <f>+VLOOKUP(B88,Hoja1!B86:V203,7,0)</f>
        <v>Servicios</v>
      </c>
      <c r="H88" s="3" t="str">
        <f>+VLOOKUP(B88,Hoja1!B86:V203,11,0)</f>
        <v>Técnico Administrativo Grado 1</v>
      </c>
      <c r="I88" s="3" t="s">
        <v>101</v>
      </c>
    </row>
    <row r="89" spans="2:9" x14ac:dyDescent="0.3">
      <c r="B89" s="24">
        <v>39299855</v>
      </c>
      <c r="C89" s="3" t="str">
        <f>+VLOOKUP(B89,Hoja1!B87:V204,3,0)</f>
        <v>Sidys Esther Carrascal Oliver</v>
      </c>
      <c r="D89" s="70">
        <v>4443448</v>
      </c>
      <c r="E89" s="3" t="str">
        <f>+VLOOKUP(B89,Hoja1!B87:V204,4,0)</f>
        <v>scarrascal@esu.com.co</v>
      </c>
      <c r="F89" s="71">
        <f>+VLOOKUP(B89,Hoja1!B87:V204,16,0)</f>
        <v>6207980.6903999997</v>
      </c>
      <c r="G89" s="3" t="str">
        <f>+VLOOKUP(B89,Hoja1!B87:V204,7,0)</f>
        <v>Admin_y_Financiera</v>
      </c>
      <c r="H89" s="3" t="str">
        <f>+VLOOKUP(B89,Hoja1!B87:V204,11,0)</f>
        <v>Profesional universitario grado 1</v>
      </c>
      <c r="I89" s="3" t="s">
        <v>62</v>
      </c>
    </row>
    <row r="90" spans="2:9" x14ac:dyDescent="0.3">
      <c r="B90" s="24">
        <v>1017161192</v>
      </c>
      <c r="C90" s="3" t="str">
        <f>+VLOOKUP(B90,Hoja1!B88:V205,3,0)</f>
        <v>Sindy Marcela Garay Pacheco</v>
      </c>
      <c r="D90" s="70">
        <v>4443448</v>
      </c>
      <c r="E90" s="3" t="str">
        <f>+VLOOKUP(B90,Hoja1!B88:V205,4,0)</f>
        <v>sgaray@esu.com.co</v>
      </c>
      <c r="F90" s="71">
        <f>+VLOOKUP(B90,Hoja1!B88:V205,16,0)</f>
        <v>4211490.2176000001</v>
      </c>
      <c r="G90" s="3" t="str">
        <f>+VLOOKUP(B90,Hoja1!B88:V205,7,0)</f>
        <v>Admin_y_Financiera</v>
      </c>
      <c r="H90" s="3" t="str">
        <f>+VLOOKUP(B90,Hoja1!B88:V205,11,0)</f>
        <v>Técnico Administrativo Grado 2</v>
      </c>
      <c r="I90" s="3" t="s">
        <v>817</v>
      </c>
    </row>
    <row r="91" spans="2:9" x14ac:dyDescent="0.3">
      <c r="B91" s="24">
        <v>15296815</v>
      </c>
      <c r="C91" s="3" t="str">
        <f>+VLOOKUP(B91,Hoja1!B89:V206,3,0)</f>
        <v>Victor Agustin Hernandez Mora</v>
      </c>
      <c r="D91" s="70">
        <v>4443448</v>
      </c>
      <c r="E91" s="3" t="str">
        <f>+VLOOKUP(B91,Hoja1!B89:V206,4,0)</f>
        <v>vhernandez@esu.com.co</v>
      </c>
      <c r="F91" s="71">
        <f>+VLOOKUP(B91,Hoja1!B89:V206,16,0)</f>
        <v>6961489.4408</v>
      </c>
      <c r="G91" s="3" t="str">
        <f>+VLOOKUP(B91,Hoja1!B89:V206,7,0)</f>
        <v>Comercial y Mercadeo</v>
      </c>
      <c r="H91" s="3" t="str">
        <f>+VLOOKUP(B91,Hoja1!B89:V206,11,0)</f>
        <v>Profesional Universitario Grado 2</v>
      </c>
      <c r="I91" s="4" t="s">
        <v>516</v>
      </c>
    </row>
    <row r="92" spans="2:9" x14ac:dyDescent="0.3">
      <c r="B92" s="24">
        <v>15510178</v>
      </c>
      <c r="C92" s="3" t="str">
        <f>+VLOOKUP(B92,Hoja1!B90:V207,3,0)</f>
        <v>Victor Hugo Perez  Velez</v>
      </c>
      <c r="D92" s="70">
        <v>4443448</v>
      </c>
      <c r="E92" s="3" t="str">
        <f>+VLOOKUP(B92,Hoja1!B90:V207,4,0)</f>
        <v>vperez@esu.com.co</v>
      </c>
      <c r="F92" s="71">
        <f>+VLOOKUP(B92,Hoja1!B90:V207,16,0)</f>
        <v>10742884.4312</v>
      </c>
      <c r="G92" s="3" t="str">
        <f>+VLOOKUP(B92,Hoja1!B90:V207,7,0)</f>
        <v>Oficina_Estratégica</v>
      </c>
      <c r="H92" s="3" t="str">
        <f>+VLOOKUP(B92,Hoja1!B90:V207,11,0)</f>
        <v xml:space="preserve">Jefe de Oficina </v>
      </c>
      <c r="I92" s="3" t="s">
        <v>59</v>
      </c>
    </row>
    <row r="93" spans="2:9" x14ac:dyDescent="0.3">
      <c r="B93" s="24">
        <v>71174368</v>
      </c>
      <c r="C93" s="3" t="str">
        <f>+VLOOKUP(B93,Hoja1!B91:V208,3,0)</f>
        <v>Wilson  Andrés Pino Pulgarin</v>
      </c>
      <c r="D93" s="70">
        <v>4443448</v>
      </c>
      <c r="E93" s="3" t="str">
        <f>+VLOOKUP(B93,Hoja1!B91:V208,4,0)</f>
        <v>wilanpi@gmail.com</v>
      </c>
      <c r="F93" s="71">
        <f>+VLOOKUP(B93,Hoja1!B91:V208,16,0)</f>
        <v>3528546.5735999998</v>
      </c>
      <c r="G93" s="3" t="str">
        <f>+VLOOKUP(B93,Hoja1!B91:V208,7,0)</f>
        <v>Servicios</v>
      </c>
      <c r="H93" s="3" t="str">
        <f>+VLOOKUP(B93,Hoja1!B91:V208,11,0)</f>
        <v>Técnico Administrativo Grado 1</v>
      </c>
      <c r="I93" s="3" t="s">
        <v>84</v>
      </c>
    </row>
    <row r="94" spans="2:9" x14ac:dyDescent="0.3">
      <c r="B94" s="69">
        <v>1041176908</v>
      </c>
      <c r="C94" s="72" t="str">
        <f>+VLOOKUP(B94,Hoja1!B92:V209,3,0)</f>
        <v>Yecika Maria Carvajal Correa</v>
      </c>
      <c r="D94" s="70">
        <v>4443448</v>
      </c>
      <c r="E94" s="3" t="str">
        <f>+VLOOKUP(B94,Hoja1!B92:V209,4,0)</f>
        <v>yeal1829@gmail.com</v>
      </c>
      <c r="F94" s="71">
        <f>+VLOOKUP(B94,Hoja1!B92:V209,16,0)</f>
        <v>6207980.6903999997</v>
      </c>
      <c r="G94" s="3" t="str">
        <f>+VLOOKUP(B94,Hoja1!B92:V209,7,0)</f>
        <v>Servicios</v>
      </c>
      <c r="H94" s="3" t="str">
        <f>+VLOOKUP(B94,Hoja1!B92:V209,11,0)</f>
        <v>Profesional Universitario Grado 1</v>
      </c>
      <c r="I94" s="3" t="s">
        <v>879</v>
      </c>
    </row>
    <row r="95" spans="2:9" x14ac:dyDescent="0.3">
      <c r="B95" s="24">
        <v>1128282092</v>
      </c>
      <c r="C95" s="3" t="str">
        <f>+VLOOKUP(B95,Hoja1!B93:V210,3,0)</f>
        <v>Yenifer Marin Orozco</v>
      </c>
      <c r="D95" s="70">
        <v>4443448</v>
      </c>
      <c r="E95" s="3" t="str">
        <f>+VLOOKUP(B95,Hoja1!B93:V210,4,0)</f>
        <v>ymarin@esu.com.co</v>
      </c>
      <c r="F95" s="71">
        <f>+VLOOKUP(B95,Hoja1!B93:V210,16,0)</f>
        <v>4211490.2176000001</v>
      </c>
      <c r="G95" s="3" t="str">
        <f>+VLOOKUP(B95,Hoja1!B93:V210,7,0)</f>
        <v>Oficina_Innovación</v>
      </c>
      <c r="H95" s="3" t="str">
        <f>+VLOOKUP(B95,Hoja1!B93:V210,11,0)</f>
        <v>Técnico Administrativo Grado 2</v>
      </c>
      <c r="I95" s="3" t="s">
        <v>97</v>
      </c>
    </row>
    <row r="96" spans="2:9" x14ac:dyDescent="0.3">
      <c r="B96" s="49">
        <v>1152462426</v>
      </c>
      <c r="C96" s="3" t="str">
        <f>+VLOOKUP(B96,Hoja1!B94:V211,3,0)</f>
        <v>Kevin Mateo Restrepo Ocampo</v>
      </c>
      <c r="D96" s="70">
        <v>4443448</v>
      </c>
      <c r="E96" s="3" t="str">
        <f>+VLOOKUP(B96,Hoja1!B94:V211,4,0)</f>
        <v>krestrepo@esu.com.co</v>
      </c>
      <c r="F96" s="71">
        <f>+VLOOKUP(B96,Hoja1!B94:V211,16,0)</f>
        <v>2734519.0367999999</v>
      </c>
      <c r="G96" s="3" t="str">
        <f>+VLOOKUP(B96,Hoja1!B94:V211,7,0)</f>
        <v>Servicios</v>
      </c>
      <c r="H96" s="3" t="str">
        <f>+VLOOKUP(B96,Hoja1!B94:V211,11,0)</f>
        <v>Auxiliar Administrativo Grado 1</v>
      </c>
      <c r="I96" s="3" t="s">
        <v>818</v>
      </c>
    </row>
    <row r="97" spans="2:9" x14ac:dyDescent="0.3">
      <c r="B97" s="49">
        <v>1214739221</v>
      </c>
      <c r="C97" s="72" t="str">
        <f>+VLOOKUP(B97,Hoja1!B95:V212,3,0)</f>
        <v xml:space="preserve">Juan David Calderon Saldarriaga </v>
      </c>
      <c r="D97" s="70">
        <v>4443448</v>
      </c>
      <c r="E97" s="3" t="str">
        <f>+VLOOKUP(B97,Hoja1!B95:V212,4,0)</f>
        <v>jcalderon@esu.com.co</v>
      </c>
      <c r="F97" s="71">
        <f>+VLOOKUP(B97,Hoja1!B95:V212,16,0)</f>
        <v>2734519.0367999999</v>
      </c>
      <c r="G97" s="3" t="str">
        <f>+VLOOKUP(B97,Hoja1!B95:V212,7,0)</f>
        <v>Servicios</v>
      </c>
      <c r="H97" s="3" t="str">
        <f>+VLOOKUP(B97,Hoja1!B95:V212,11,0)</f>
        <v>Auxiliar Administrativo Grado 1</v>
      </c>
      <c r="I97" s="3" t="s">
        <v>880</v>
      </c>
    </row>
    <row r="98" spans="2:9" x14ac:dyDescent="0.3">
      <c r="B98" s="49">
        <v>39389055</v>
      </c>
      <c r="C98" s="3" t="str">
        <f>+VLOOKUP(B98,Hoja1!B96:V213,3,0)</f>
        <v>Astrid Lorena Vallejo Bedoya</v>
      </c>
      <c r="D98" s="70">
        <v>4443448</v>
      </c>
      <c r="E98" s="3" t="str">
        <f>+VLOOKUP(B98,Hoja1!B96:V213,4,0)</f>
        <v>avallejo@esu.com.co</v>
      </c>
      <c r="F98" s="71">
        <f>+VLOOKUP(B98,Hoja1!B96:V213,16,0)</f>
        <v>7714999.3424000004</v>
      </c>
      <c r="G98" s="3" t="str">
        <f>+VLOOKUP(B98,Hoja1!B96:V213,7,0)</f>
        <v>Oficina_Estratégica</v>
      </c>
      <c r="H98" s="3" t="str">
        <f>+VLOOKUP(B98,Hoja1!B96:V213,11,0)</f>
        <v>Profesional Especializado</v>
      </c>
      <c r="I98" s="4" t="s">
        <v>819</v>
      </c>
    </row>
    <row r="99" spans="2:9" x14ac:dyDescent="0.3">
      <c r="B99" s="49">
        <v>1088321599</v>
      </c>
      <c r="C99" s="3" t="str">
        <f>+VLOOKUP(B99,Hoja1!B97:V214,3,0)</f>
        <v>Valeria  Mejía</v>
      </c>
      <c r="D99" s="70">
        <v>4443448</v>
      </c>
      <c r="E99" s="3" t="str">
        <f>+VLOOKUP(B99,Hoja1!B97:V214,4,0)</f>
        <v>vmejia@esu.com.co</v>
      </c>
      <c r="F99" s="71">
        <f>+VLOOKUP(B99,Hoja1!B97:V214,16,0)</f>
        <v>6207980.6903999997</v>
      </c>
      <c r="G99" s="3" t="str">
        <f>+VLOOKUP(B99,Hoja1!B97:V214,7,0)</f>
        <v>Oficina_Innovación</v>
      </c>
      <c r="H99" s="3" t="str">
        <f>+VLOOKUP(B99,Hoja1!B97:V214,11,0)</f>
        <v>Profesional Universitario Grado 1</v>
      </c>
      <c r="I99" s="3" t="s">
        <v>820</v>
      </c>
    </row>
    <row r="100" spans="2:9" x14ac:dyDescent="0.3">
      <c r="B100" s="24">
        <v>1035830814</v>
      </c>
      <c r="C100" s="72" t="str">
        <f>+VLOOKUP(B100,Hoja1!B98:V215,3,0)</f>
        <v>Ana Crsitina Perez Gil</v>
      </c>
      <c r="D100" s="70">
        <v>4443448</v>
      </c>
      <c r="E100" s="3" t="str">
        <f>+VLOOKUP(B100,Hoja1!B98:V215,4,0)</f>
        <v>anac2806@hotmail.com</v>
      </c>
      <c r="F100" s="71">
        <f>+VLOOKUP(B100,Hoja1!B98:V215,16,0)</f>
        <v>6207980.6903999997</v>
      </c>
      <c r="G100" s="3" t="str">
        <f>+VLOOKUP(B100,Hoja1!B98:V215,7,0)</f>
        <v>Secretaría_General</v>
      </c>
      <c r="H100" s="3" t="str">
        <f>+VLOOKUP(B100,Hoja1!B98:V215,11,0)</f>
        <v>Profesional Universitario Grado 1</v>
      </c>
      <c r="I100" s="3" t="s">
        <v>904</v>
      </c>
    </row>
    <row r="101" spans="2:9" x14ac:dyDescent="0.3">
      <c r="B101" s="49">
        <v>1065608045</v>
      </c>
      <c r="C101" s="3" t="str">
        <f>+VLOOKUP(B101,Hoja1!B99:V216,3,0)</f>
        <v xml:space="preserve">Ciro Arturo Peralta Rodriguez </v>
      </c>
      <c r="D101" s="70">
        <v>4443448</v>
      </c>
      <c r="E101" s="3" t="str">
        <f>+VLOOKUP(B101,Hoja1!B99:V216,4,0)</f>
        <v>cperalta@esu.com.co</v>
      </c>
      <c r="F101" s="71">
        <f>+VLOOKUP(B101,Hoja1!B99:V216,16,0)</f>
        <v>6207980.6903999997</v>
      </c>
      <c r="G101" s="3" t="str">
        <f>+VLOOKUP(B101,Hoja1!B99:V216,7,0)</f>
        <v>Servicios</v>
      </c>
      <c r="H101" s="3" t="str">
        <f>+VLOOKUP(B101,Hoja1!B99:V216,11,0)</f>
        <v>Profesional Universitario Grado 1</v>
      </c>
      <c r="I101" s="3" t="s">
        <v>821</v>
      </c>
    </row>
    <row r="102" spans="2:9" x14ac:dyDescent="0.3">
      <c r="B102" s="24">
        <v>32205480</v>
      </c>
      <c r="C102" s="72" t="str">
        <f>+VLOOKUP(B102,Hoja1!B100:V217,3,0)</f>
        <v>July Carolina Ramirez Pardo</v>
      </c>
      <c r="D102" s="70">
        <v>4443448</v>
      </c>
      <c r="E102" s="3" t="str">
        <f>+VLOOKUP(B102,Hoja1!B100:V217,4,0)</f>
        <v>jramirez@esu.com.co</v>
      </c>
      <c r="F102" s="71">
        <f>+VLOOKUP(B102,Hoja1!B100:V217,16,0)</f>
        <v>6207980.6903999997</v>
      </c>
      <c r="G102" s="3" t="str">
        <f>+VLOOKUP(B102,Hoja1!B100:V217,7,0)</f>
        <v>Servicios</v>
      </c>
      <c r="H102" s="3" t="str">
        <f>+VLOOKUP(B102,Hoja1!B100:V217,11,0)</f>
        <v>Profesional Universitario Grado 1</v>
      </c>
      <c r="I102" s="3" t="s">
        <v>881</v>
      </c>
    </row>
    <row r="103" spans="2:9" x14ac:dyDescent="0.3">
      <c r="B103" s="49">
        <v>1022097338</v>
      </c>
      <c r="C103" s="3" t="str">
        <f>+VLOOKUP(B103,Hoja1!B101:V218,3,0)</f>
        <v>Carlos Alfonso Benitez Higuita</v>
      </c>
      <c r="D103" s="70">
        <v>4443448</v>
      </c>
      <c r="E103" s="3" t="str">
        <f>+VLOOKUP(B103,Hoja1!B101:V218,4,0)</f>
        <v>cbenitez@esu.com.co</v>
      </c>
      <c r="F103" s="71">
        <f>+VLOOKUP(B103,Hoja1!B101:V218,16,0)</f>
        <v>6207980.6903999997</v>
      </c>
      <c r="G103" s="3" t="str">
        <f>+VLOOKUP(B103,Hoja1!B101:V218,7,0)</f>
        <v>Servicios</v>
      </c>
      <c r="H103" s="3" t="str">
        <f>+VLOOKUP(B103,Hoja1!B101:V218,11,0)</f>
        <v>Profesional Universitario Grado 1</v>
      </c>
      <c r="I103" s="3" t="s">
        <v>822</v>
      </c>
    </row>
    <row r="104" spans="2:9" x14ac:dyDescent="0.3">
      <c r="B104" s="49">
        <v>43650850</v>
      </c>
      <c r="C104" s="3" t="str">
        <f>+VLOOKUP(B104,Hoja1!B102:V219,3,0)</f>
        <v>Lilliana Maria Rodas Zapata</v>
      </c>
      <c r="D104" s="70">
        <v>4443448</v>
      </c>
      <c r="E104" s="4" t="s">
        <v>582</v>
      </c>
      <c r="F104" s="71">
        <f>+VLOOKUP(B104,Hoja1!B102:V219,16,0)</f>
        <v>6961489.4408</v>
      </c>
      <c r="G104" s="3" t="str">
        <f>+VLOOKUP(B104,Hoja1!B102:V219,7,0)</f>
        <v>Admin_y_Financiera</v>
      </c>
      <c r="H104" s="3" t="str">
        <f>+VLOOKUP(B104,Hoja1!B102:V219,11,0)</f>
        <v>Profesional Universitario Grado 2</v>
      </c>
      <c r="I104" s="3" t="s">
        <v>583</v>
      </c>
    </row>
    <row r="105" spans="2:9" x14ac:dyDescent="0.3">
      <c r="B105" s="24">
        <v>1152470650</v>
      </c>
      <c r="C105" s="72" t="str">
        <f>+VLOOKUP(B105,Hoja1!B103:V220,3,0)</f>
        <v>Luisa Fernánda  Vasquez Cartagena</v>
      </c>
      <c r="D105" s="70">
        <v>4443448</v>
      </c>
      <c r="E105" s="4" t="s">
        <v>581</v>
      </c>
      <c r="F105" s="71">
        <f>+VLOOKUP(B105,Hoja1!B103:V220,16,0)</f>
        <v>6961489.4408</v>
      </c>
      <c r="G105" s="3" t="str">
        <f>+VLOOKUP(B105,Hoja1!B103:V220,7,0)</f>
        <v>Comercial y Mercadeo</v>
      </c>
      <c r="H105" s="3" t="str">
        <f>+VLOOKUP(B105,Hoja1!B103:V220,11,0)</f>
        <v>Profesional Universitario Grado 2</v>
      </c>
      <c r="I105" s="3" t="s">
        <v>905</v>
      </c>
    </row>
    <row r="106" spans="2:9" x14ac:dyDescent="0.3">
      <c r="B106" s="24">
        <v>43637451</v>
      </c>
      <c r="C106" s="3" t="str">
        <f>+VLOOKUP(B106,Hoja1!B104:V221,3,0)</f>
        <v xml:space="preserve">Jacqueline Ocampo Arboleda </v>
      </c>
      <c r="D106" s="70">
        <v>4443448</v>
      </c>
      <c r="E106" s="3" t="str">
        <f>+VLOOKUP(B106,Hoja1!B104:V221,4,0)</f>
        <v>jocampo@esu.com</v>
      </c>
      <c r="F106" s="71">
        <f>+VLOOKUP(B106,Hoja1!B104:V221,16,0)</f>
        <v>13007328.216</v>
      </c>
      <c r="G106" s="3" t="str">
        <f>+VLOOKUP(B106,Hoja1!B104:V221,7,0)</f>
        <v>Servicios</v>
      </c>
      <c r="H106" s="3" t="str">
        <f>+VLOOKUP(B106,Hoja1!B104:V221,11,0)</f>
        <v xml:space="preserve">Subgerente </v>
      </c>
      <c r="I106" s="3" t="s">
        <v>75</v>
      </c>
    </row>
    <row r="107" spans="2:9" x14ac:dyDescent="0.3">
      <c r="B107" s="49">
        <v>32292923</v>
      </c>
      <c r="C107" s="72" t="str">
        <f>+VLOOKUP(B107,Hoja1!B105:V222,3,0)</f>
        <v>Sayda Yaneth David Guzman</v>
      </c>
      <c r="D107" s="70">
        <v>4443448</v>
      </c>
      <c r="E107" s="3" t="str">
        <f>+VLOOKUP(B107,Hoja1!B105:V222,4,0)</f>
        <v>sguzman@esu.com.co</v>
      </c>
      <c r="F107" s="71">
        <f>+VLOOKUP(B107,Hoja1!B105:V222,16,0)</f>
        <v>3528546.5735999998</v>
      </c>
      <c r="G107" s="3" t="str">
        <f>+VLOOKUP(B107,Hoja1!B105:V222,7,0)</f>
        <v>Admin_y_Financiera</v>
      </c>
      <c r="H107" s="3" t="str">
        <f>+VLOOKUP(B107,Hoja1!B105:V222,11,0)</f>
        <v>Técnico Administrativo Grado 1</v>
      </c>
      <c r="I107" s="3" t="s">
        <v>882</v>
      </c>
    </row>
    <row r="108" spans="2:9" x14ac:dyDescent="0.3">
      <c r="B108" s="24">
        <v>1035858970</v>
      </c>
      <c r="C108" s="72" t="str">
        <f>+VLOOKUP(B108,Hoja1!B106:V223,3,0)</f>
        <v>Esteban Zapata Tobon</v>
      </c>
      <c r="D108" s="70">
        <v>4443448</v>
      </c>
      <c r="E108" s="3" t="str">
        <f>+VLOOKUP(B108,Hoja1!B106:V223,4,0)</f>
        <v>estebanzt@hotmail.com</v>
      </c>
      <c r="F108" s="71">
        <f>+VLOOKUP(B108,Hoja1!B106:V223,16,0)</f>
        <v>6207980.6903999997</v>
      </c>
      <c r="G108" s="3" t="str">
        <f>+VLOOKUP(B108,Hoja1!B106:V223,7,0)</f>
        <v>Servicios</v>
      </c>
      <c r="H108" s="3" t="str">
        <f>+VLOOKUP(B108,Hoja1!B106:V223,11,0)</f>
        <v>Profesional Universitario Grado 1</v>
      </c>
      <c r="I108" s="3" t="s">
        <v>883</v>
      </c>
    </row>
    <row r="109" spans="2:9" x14ac:dyDescent="0.3">
      <c r="B109" s="64">
        <v>1020424352</v>
      </c>
      <c r="C109" s="3" t="str">
        <f>+VLOOKUP(B109,Hoja1!B107:V224,3,0)</f>
        <v>Jenifer Giraldo Sierra</v>
      </c>
      <c r="D109" s="70">
        <v>4443448</v>
      </c>
      <c r="E109" s="3" t="str">
        <f>+VLOOKUP(B109,Hoja1!B107:V224,4,0)</f>
        <v>jgsierra@esu.com.co</v>
      </c>
      <c r="F109" s="71">
        <f>+VLOOKUP(B109,Hoja1!B107:V224,16,0)</f>
        <v>4211490.2176000001</v>
      </c>
      <c r="G109" s="3" t="str">
        <f>+VLOOKUP(B109,Hoja1!B107:V224,7,0)</f>
        <v>Admin_y_Financiera</v>
      </c>
      <c r="H109" s="3" t="str">
        <f>+VLOOKUP(B109,Hoja1!B107:V224,11,0)</f>
        <v>Técnico Administrativo Grado 2</v>
      </c>
      <c r="I109" s="3" t="s">
        <v>823</v>
      </c>
    </row>
    <row r="110" spans="2:9" x14ac:dyDescent="0.3">
      <c r="B110" s="49">
        <v>71317702</v>
      </c>
      <c r="C110" s="3" t="str">
        <f>+VLOOKUP(B110,Hoja1!B108:V225,3,0)</f>
        <v>Alex Heberto  Charrasquiel Valencia</v>
      </c>
      <c r="D110" s="70">
        <v>4443448</v>
      </c>
      <c r="E110" s="3" t="str">
        <f>+VLOOKUP(B110,Hoja1!B108:V225,4,0)</f>
        <v>acharrasquiel@esu.com.co</v>
      </c>
      <c r="F110" s="71">
        <f>+VLOOKUP(B110,Hoja1!B108:V225,16,0)</f>
        <v>4211490.2176000001</v>
      </c>
      <c r="G110" s="3" t="str">
        <f>+VLOOKUP(B110,Hoja1!B108:V225,7,0)</f>
        <v>Servicios</v>
      </c>
      <c r="H110" s="3" t="str">
        <f>+VLOOKUP(B110,Hoja1!B108:V225,11,0)</f>
        <v>Técnico Administrativo Grado 2</v>
      </c>
      <c r="I110" s="3" t="s">
        <v>824</v>
      </c>
    </row>
  </sheetData>
  <mergeCells count="2">
    <mergeCell ref="B2:C2"/>
    <mergeCell ref="D2:I2"/>
  </mergeCells>
  <hyperlinks>
    <hyperlink ref="E105" r:id="rId1" xr:uid="{7C43440E-5A6C-49A9-81ED-B7A7E90E440E}"/>
    <hyperlink ref="E104" r:id="rId2" xr:uid="{5CDDAC37-00A9-4004-B2FA-2D60DD8B242D}"/>
    <hyperlink ref="I42" r:id="rId3" xr:uid="{D305B396-2E46-4F4F-BB9C-2911E21D0336}"/>
    <hyperlink ref="I28" r:id="rId4" xr:uid="{164B5F1C-1833-45FF-89D5-1A26E02F2474}"/>
    <hyperlink ref="I56" r:id="rId5" xr:uid="{44B823D0-7433-474D-9A30-4B5AD71D1ECD}"/>
    <hyperlink ref="I54" r:id="rId6" xr:uid="{644A7D70-9918-4FF7-AF76-DA908578E2CE}"/>
    <hyperlink ref="I70" r:id="rId7" xr:uid="{00770F34-98EE-4802-A25D-C6F6ED5BBD06}"/>
    <hyperlink ref="I24" r:id="rId8" xr:uid="{5529351A-B837-493E-AF9F-412E7C761158}"/>
    <hyperlink ref="I36" r:id="rId9" xr:uid="{08E7E051-A896-44C9-88FA-6A368540C3B7}"/>
    <hyperlink ref="I82" r:id="rId10" xr:uid="{3F733FAC-4B87-4AAD-A958-F594A019A51E}"/>
    <hyperlink ref="I64" r:id="rId11" xr:uid="{F3D14CF7-9ED9-410E-A1B5-F8E2C556AC40}"/>
    <hyperlink ref="I91" r:id="rId12" xr:uid="{03265753-503E-45A8-A9F5-D834B6FCEB7C}"/>
    <hyperlink ref="I27" r:id="rId13" xr:uid="{D81B136B-8E30-4E7C-8063-C0AD42C31E17}"/>
    <hyperlink ref="I98" r:id="rId14" xr:uid="{F0FBC05B-2F32-4DA6-A843-78DCE6072B21}"/>
  </hyperlinks>
  <pageMargins left="0.7" right="0.7" top="0.75" bottom="0.75" header="0.3" footer="0.3"/>
  <pageSetup orientation="portrait" r:id="rId15"/>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C62-3D5F-4E8B-8091-6B72E774661B}">
  <sheetPr filterMode="1"/>
  <dimension ref="B2:V119"/>
  <sheetViews>
    <sheetView zoomScaleNormal="100" workbookViewId="0">
      <selection activeCell="R11" sqref="R11"/>
    </sheetView>
  </sheetViews>
  <sheetFormatPr baseColWidth="10" defaultRowHeight="14.4" x14ac:dyDescent="0.3"/>
  <cols>
    <col min="2" max="2" width="14" customWidth="1"/>
  </cols>
  <sheetData>
    <row r="2" spans="2:22" ht="43.2" x14ac:dyDescent="0.3">
      <c r="B2" s="18" t="s">
        <v>113</v>
      </c>
      <c r="C2" s="19" t="s">
        <v>167</v>
      </c>
      <c r="D2" s="20" t="s">
        <v>168</v>
      </c>
      <c r="E2" s="18" t="s">
        <v>169</v>
      </c>
      <c r="F2" s="19" t="s">
        <v>1</v>
      </c>
      <c r="G2" s="19" t="s">
        <v>170</v>
      </c>
      <c r="H2" s="20" t="s">
        <v>143</v>
      </c>
      <c r="I2" s="20" t="s">
        <v>171</v>
      </c>
      <c r="J2" s="20" t="s">
        <v>172</v>
      </c>
      <c r="K2" s="20" t="s">
        <v>173</v>
      </c>
      <c r="L2" s="20" t="s">
        <v>174</v>
      </c>
      <c r="M2" s="20" t="s">
        <v>175</v>
      </c>
      <c r="N2" s="20" t="s">
        <v>176</v>
      </c>
      <c r="O2" s="20" t="s">
        <v>177</v>
      </c>
      <c r="P2" s="20" t="s">
        <v>178</v>
      </c>
      <c r="Q2" s="21" t="s">
        <v>179</v>
      </c>
      <c r="R2" s="22" t="s">
        <v>180</v>
      </c>
      <c r="S2" s="23" t="s">
        <v>181</v>
      </c>
      <c r="T2" s="23" t="s">
        <v>150</v>
      </c>
      <c r="U2" s="23" t="s">
        <v>182</v>
      </c>
      <c r="V2" s="23" t="s">
        <v>183</v>
      </c>
    </row>
    <row r="3" spans="2:22" ht="82.5" hidden="1" customHeight="1" x14ac:dyDescent="0.3">
      <c r="B3" s="24">
        <v>1042091652</v>
      </c>
      <c r="C3" s="3" t="s">
        <v>184</v>
      </c>
      <c r="D3" s="25" t="s">
        <v>185</v>
      </c>
      <c r="E3" s="3" t="s">
        <v>46</v>
      </c>
      <c r="F3" s="3">
        <v>3046317740</v>
      </c>
      <c r="G3" s="26">
        <f>VLOOKUP(B3,[1]Hoja1!$A:$X,24,0)</f>
        <v>32740</v>
      </c>
      <c r="H3" s="27" t="s">
        <v>186</v>
      </c>
      <c r="I3" s="25" t="s">
        <v>187</v>
      </c>
      <c r="J3" s="3" t="s">
        <v>188</v>
      </c>
      <c r="K3" s="15" t="s">
        <v>189</v>
      </c>
      <c r="L3" s="25" t="s">
        <v>190</v>
      </c>
      <c r="M3" s="25" t="s">
        <v>191</v>
      </c>
      <c r="N3" s="3" t="s">
        <v>192</v>
      </c>
      <c r="O3" s="28" t="s">
        <v>193</v>
      </c>
      <c r="P3" s="28" t="s">
        <v>194</v>
      </c>
      <c r="Q3" s="29">
        <v>6207980.6903999997</v>
      </c>
      <c r="R3" s="30">
        <v>44216</v>
      </c>
      <c r="S3" s="15" t="s">
        <v>195</v>
      </c>
      <c r="T3" s="10" t="s">
        <v>94</v>
      </c>
      <c r="U3" s="31">
        <v>44945</v>
      </c>
      <c r="V3" s="31">
        <v>45126</v>
      </c>
    </row>
    <row r="4" spans="2:22" ht="112.5" hidden="1" customHeight="1" x14ac:dyDescent="0.3">
      <c r="B4" s="24">
        <v>42770986</v>
      </c>
      <c r="C4" s="3" t="s">
        <v>196</v>
      </c>
      <c r="D4" s="15" t="s">
        <v>197</v>
      </c>
      <c r="E4" s="3" t="s">
        <v>18</v>
      </c>
      <c r="F4" s="3">
        <v>3052941138</v>
      </c>
      <c r="G4" s="26">
        <f>VLOOKUP(B4,[1]Hoja1!$A:$X,24,0)</f>
        <v>24361</v>
      </c>
      <c r="H4" s="3" t="s">
        <v>198</v>
      </c>
      <c r="I4" s="15" t="s">
        <v>199</v>
      </c>
      <c r="J4" s="3" t="s">
        <v>200</v>
      </c>
      <c r="K4" s="15" t="s">
        <v>201</v>
      </c>
      <c r="L4" s="15" t="s">
        <v>202</v>
      </c>
      <c r="M4" s="15" t="s">
        <v>203</v>
      </c>
      <c r="N4" s="3" t="s">
        <v>192</v>
      </c>
      <c r="O4" s="28" t="s">
        <v>204</v>
      </c>
      <c r="P4" s="28" t="s">
        <v>205</v>
      </c>
      <c r="Q4" s="29">
        <v>3528546.5735999998</v>
      </c>
      <c r="R4" s="30">
        <v>44320</v>
      </c>
      <c r="S4" s="15"/>
      <c r="T4" s="10" t="s">
        <v>67</v>
      </c>
      <c r="U4" s="31">
        <v>45050</v>
      </c>
      <c r="V4" s="31">
        <v>44868</v>
      </c>
    </row>
    <row r="5" spans="2:22" ht="106.5" hidden="1" customHeight="1" x14ac:dyDescent="0.3">
      <c r="B5" s="24">
        <v>43585746</v>
      </c>
      <c r="C5" s="3" t="s">
        <v>196</v>
      </c>
      <c r="D5" s="15" t="s">
        <v>206</v>
      </c>
      <c r="E5" s="3" t="s">
        <v>29</v>
      </c>
      <c r="F5" s="3">
        <v>3116056776</v>
      </c>
      <c r="G5" s="26">
        <f>VLOOKUP(B5,[1]Hoja1!$A:$X,24,0)</f>
        <v>26805</v>
      </c>
      <c r="H5" s="3" t="s">
        <v>198</v>
      </c>
      <c r="I5" s="15" t="s">
        <v>207</v>
      </c>
      <c r="J5" s="3" t="s">
        <v>188</v>
      </c>
      <c r="K5" s="15" t="s">
        <v>208</v>
      </c>
      <c r="L5" s="15" t="s">
        <v>209</v>
      </c>
      <c r="M5" s="15" t="s">
        <v>191</v>
      </c>
      <c r="N5" s="3" t="s">
        <v>192</v>
      </c>
      <c r="O5" s="28" t="s">
        <v>210</v>
      </c>
      <c r="P5" s="28" t="s">
        <v>211</v>
      </c>
      <c r="Q5" s="29">
        <v>8468509.243999999</v>
      </c>
      <c r="R5" s="30">
        <v>44209</v>
      </c>
      <c r="S5" s="15" t="s">
        <v>212</v>
      </c>
      <c r="T5" s="10" t="s">
        <v>74</v>
      </c>
      <c r="U5" s="31">
        <v>44938</v>
      </c>
      <c r="V5" s="31">
        <v>45119</v>
      </c>
    </row>
    <row r="6" spans="2:22" ht="144" hidden="1" customHeight="1" x14ac:dyDescent="0.3">
      <c r="B6" s="24">
        <v>43833880</v>
      </c>
      <c r="C6" s="3" t="s">
        <v>196</v>
      </c>
      <c r="D6" s="15" t="s">
        <v>213</v>
      </c>
      <c r="E6" s="3" t="s">
        <v>214</v>
      </c>
      <c r="F6" s="3">
        <v>3178021664</v>
      </c>
      <c r="G6" s="26">
        <f>VLOOKUP(B6,[1]Hoja1!$A:$X,24,0)</f>
        <v>28030</v>
      </c>
      <c r="H6" s="3" t="s">
        <v>215</v>
      </c>
      <c r="I6" s="15" t="s">
        <v>216</v>
      </c>
      <c r="J6" s="3" t="s">
        <v>188</v>
      </c>
      <c r="K6" s="15" t="str">
        <f>VLOOKUP(B6,[2]empleadosoctubre272022!$A$1:$W$90,23,0)</f>
        <v>Contador Publico</v>
      </c>
      <c r="L6" s="15" t="s">
        <v>190</v>
      </c>
      <c r="M6" s="15" t="s">
        <v>191</v>
      </c>
      <c r="N6" s="3" t="s">
        <v>192</v>
      </c>
      <c r="O6" s="28" t="s">
        <v>217</v>
      </c>
      <c r="P6" s="28" t="s">
        <v>218</v>
      </c>
      <c r="Q6" s="29">
        <v>6207980.6903999997</v>
      </c>
      <c r="R6" s="30">
        <v>44777</v>
      </c>
      <c r="S6" s="15"/>
      <c r="T6" s="10" t="s">
        <v>79</v>
      </c>
      <c r="U6" s="31">
        <v>44960</v>
      </c>
      <c r="V6" s="31">
        <v>45141</v>
      </c>
    </row>
    <row r="7" spans="2:22" ht="81" hidden="1" customHeight="1" x14ac:dyDescent="0.3">
      <c r="B7" s="24">
        <v>1128402543</v>
      </c>
      <c r="C7" s="3" t="s">
        <v>196</v>
      </c>
      <c r="D7" s="15" t="s">
        <v>219</v>
      </c>
      <c r="E7" s="3" t="s">
        <v>220</v>
      </c>
      <c r="F7" s="3">
        <v>3156116349</v>
      </c>
      <c r="G7" s="26">
        <f>VLOOKUP(B7,[1]Hoja1!$A:$X,24,0)</f>
        <v>33272</v>
      </c>
      <c r="H7" s="3" t="s">
        <v>186</v>
      </c>
      <c r="I7" s="15" t="s">
        <v>221</v>
      </c>
      <c r="J7" s="3" t="s">
        <v>188</v>
      </c>
      <c r="K7" s="15" t="str">
        <f>VLOOKUP(B7,[2]empleadosoctubre272022!$A$1:$W$90,23,0)</f>
        <v>Abogado</v>
      </c>
      <c r="L7" s="15" t="s">
        <v>190</v>
      </c>
      <c r="M7" s="15" t="s">
        <v>191</v>
      </c>
      <c r="N7" s="3" t="s">
        <v>192</v>
      </c>
      <c r="O7" s="28" t="s">
        <v>222</v>
      </c>
      <c r="P7" s="28" t="s">
        <v>194</v>
      </c>
      <c r="Q7" s="29">
        <v>6207980.6903999997</v>
      </c>
      <c r="R7" s="30">
        <v>44825</v>
      </c>
      <c r="S7" s="15"/>
      <c r="T7" s="10"/>
      <c r="U7" s="31">
        <v>45005</v>
      </c>
      <c r="V7" s="31">
        <v>45189</v>
      </c>
    </row>
    <row r="8" spans="2:22" ht="81" hidden="1" customHeight="1" x14ac:dyDescent="0.3">
      <c r="B8" s="24">
        <v>1039454025</v>
      </c>
      <c r="C8" s="3" t="s">
        <v>196</v>
      </c>
      <c r="D8" s="15" t="s">
        <v>223</v>
      </c>
      <c r="E8" s="3" t="s">
        <v>109</v>
      </c>
      <c r="F8" s="3">
        <v>3012501459</v>
      </c>
      <c r="G8" s="26">
        <f>VLOOKUP(B8,[1]Hoja1!$A:$X,24,0)</f>
        <v>33152</v>
      </c>
      <c r="H8" s="3" t="s">
        <v>224</v>
      </c>
      <c r="I8" s="15" t="s">
        <v>225</v>
      </c>
      <c r="J8" s="3" t="s">
        <v>226</v>
      </c>
      <c r="K8" s="15" t="s">
        <v>227</v>
      </c>
      <c r="L8" s="15" t="s">
        <v>190</v>
      </c>
      <c r="M8" s="15" t="s">
        <v>191</v>
      </c>
      <c r="N8" s="3" t="s">
        <v>192</v>
      </c>
      <c r="O8" s="28" t="s">
        <v>228</v>
      </c>
      <c r="P8" s="28" t="s">
        <v>229</v>
      </c>
      <c r="Q8" s="29">
        <v>6207980.6903999997</v>
      </c>
      <c r="R8" s="30">
        <v>44512</v>
      </c>
      <c r="S8" s="15"/>
      <c r="T8" s="10" t="s">
        <v>91</v>
      </c>
      <c r="U8" s="31">
        <v>45057</v>
      </c>
      <c r="V8" s="31">
        <f>+R8+180</f>
        <v>44692</v>
      </c>
    </row>
    <row r="9" spans="2:22" ht="81" hidden="1" customHeight="1" x14ac:dyDescent="0.3">
      <c r="B9" s="24">
        <v>1045436083</v>
      </c>
      <c r="C9" s="3" t="s">
        <v>184</v>
      </c>
      <c r="D9" s="15" t="s">
        <v>230</v>
      </c>
      <c r="E9" s="3" t="s">
        <v>231</v>
      </c>
      <c r="F9" s="3">
        <v>3022409835</v>
      </c>
      <c r="G9" s="26">
        <f>VLOOKUP(B9,[1]Hoja1!$A:$X,24,0)</f>
        <v>35200</v>
      </c>
      <c r="H9" s="3" t="s">
        <v>224</v>
      </c>
      <c r="I9" s="15" t="s">
        <v>225</v>
      </c>
      <c r="J9" s="3" t="s">
        <v>232</v>
      </c>
      <c r="K9" s="15" t="s">
        <v>233</v>
      </c>
      <c r="L9" s="15" t="s">
        <v>234</v>
      </c>
      <c r="M9" s="15" t="s">
        <v>235</v>
      </c>
      <c r="N9" s="3" t="s">
        <v>192</v>
      </c>
      <c r="O9" s="28" t="s">
        <v>236</v>
      </c>
      <c r="P9" s="28" t="s">
        <v>237</v>
      </c>
      <c r="Q9" s="29">
        <v>3528546.5735999998</v>
      </c>
      <c r="R9" s="30">
        <v>44876</v>
      </c>
      <c r="S9" s="15"/>
      <c r="T9" s="10"/>
      <c r="U9" s="31">
        <v>45422</v>
      </c>
      <c r="V9" s="31">
        <v>45240</v>
      </c>
    </row>
    <row r="10" spans="2:22" ht="81" hidden="1" customHeight="1" x14ac:dyDescent="0.3">
      <c r="B10" s="24">
        <v>1003949621</v>
      </c>
      <c r="C10" s="3" t="s">
        <v>184</v>
      </c>
      <c r="D10" s="15" t="s">
        <v>238</v>
      </c>
      <c r="E10" s="3" t="s">
        <v>239</v>
      </c>
      <c r="F10" s="3">
        <v>3153646416</v>
      </c>
      <c r="G10" s="26">
        <f>VLOOKUP(B10,[1]Hoja1!$A:$X,24,0)</f>
        <v>37543</v>
      </c>
      <c r="H10" s="3" t="s">
        <v>240</v>
      </c>
      <c r="I10" s="15" t="s">
        <v>241</v>
      </c>
      <c r="J10" s="3" t="s">
        <v>200</v>
      </c>
      <c r="K10" s="15"/>
      <c r="L10" s="15" t="s">
        <v>202</v>
      </c>
      <c r="M10" s="15" t="s">
        <v>203</v>
      </c>
      <c r="N10" s="3" t="s">
        <v>192</v>
      </c>
      <c r="O10" s="28" t="s">
        <v>242</v>
      </c>
      <c r="P10" s="28" t="s">
        <v>205</v>
      </c>
      <c r="Q10" s="29">
        <v>3528546.5735999998</v>
      </c>
      <c r="R10" s="30">
        <v>44888</v>
      </c>
      <c r="S10" s="15"/>
      <c r="T10" s="10"/>
      <c r="U10" s="31">
        <v>45068</v>
      </c>
      <c r="V10" s="31">
        <v>45252</v>
      </c>
    </row>
    <row r="11" spans="2:22" ht="81" hidden="1" customHeight="1" x14ac:dyDescent="0.3">
      <c r="B11" s="24">
        <v>1039460326</v>
      </c>
      <c r="C11" s="3" t="s">
        <v>184</v>
      </c>
      <c r="D11" s="15" t="s">
        <v>243</v>
      </c>
      <c r="E11" s="3" t="s">
        <v>244</v>
      </c>
      <c r="F11" s="3">
        <v>3107903308</v>
      </c>
      <c r="G11" s="26">
        <f>VLOOKUP(B11,[1]Hoja1!$A:$X,24,0)</f>
        <v>34224</v>
      </c>
      <c r="H11" s="3" t="s">
        <v>198</v>
      </c>
      <c r="I11" s="15" t="s">
        <v>153</v>
      </c>
      <c r="J11" s="3" t="s">
        <v>200</v>
      </c>
      <c r="K11" s="15" t="s">
        <v>245</v>
      </c>
      <c r="L11" s="15" t="s">
        <v>246</v>
      </c>
      <c r="M11" s="15" t="s">
        <v>235</v>
      </c>
      <c r="N11" s="3" t="s">
        <v>192</v>
      </c>
      <c r="O11" s="28" t="s">
        <v>236</v>
      </c>
      <c r="P11" s="28" t="s">
        <v>229</v>
      </c>
      <c r="Q11" s="29">
        <v>2734519.0367999999</v>
      </c>
      <c r="R11" s="30">
        <v>44928</v>
      </c>
      <c r="S11" s="15"/>
      <c r="T11" s="10"/>
      <c r="U11" s="31">
        <v>45292</v>
      </c>
      <c r="V11" s="31">
        <v>45109</v>
      </c>
    </row>
    <row r="12" spans="2:22" ht="81" hidden="1" customHeight="1" x14ac:dyDescent="0.3">
      <c r="B12" s="24">
        <v>43828775</v>
      </c>
      <c r="C12" s="3" t="s">
        <v>196</v>
      </c>
      <c r="D12" s="15" t="s">
        <v>247</v>
      </c>
      <c r="E12" s="3" t="s">
        <v>248</v>
      </c>
      <c r="F12" s="3" t="s">
        <v>249</v>
      </c>
      <c r="G12" s="26">
        <f>VLOOKUP(B12,[1]Hoja1!$A:$X,24,0)</f>
        <v>27374</v>
      </c>
      <c r="H12" s="3" t="s">
        <v>198</v>
      </c>
      <c r="I12" s="15" t="s">
        <v>199</v>
      </c>
      <c r="J12" s="3" t="s">
        <v>191</v>
      </c>
      <c r="K12" s="15" t="s">
        <v>250</v>
      </c>
      <c r="L12" s="15" t="s">
        <v>251</v>
      </c>
      <c r="M12" s="15"/>
      <c r="N12" s="3" t="s">
        <v>192</v>
      </c>
      <c r="O12" s="32" t="s">
        <v>252</v>
      </c>
      <c r="P12" s="32" t="s">
        <v>253</v>
      </c>
      <c r="Q12" s="29">
        <v>4211490.2176000001</v>
      </c>
      <c r="R12" s="30">
        <v>44438</v>
      </c>
      <c r="S12" s="15"/>
      <c r="T12" s="10" t="s">
        <v>78</v>
      </c>
      <c r="U12" s="31">
        <v>44985</v>
      </c>
      <c r="V12" s="31">
        <v>45168</v>
      </c>
    </row>
    <row r="13" spans="2:22" ht="81" hidden="1" customHeight="1" x14ac:dyDescent="0.3">
      <c r="B13" s="33">
        <v>1040744906</v>
      </c>
      <c r="C13" s="3" t="s">
        <v>184</v>
      </c>
      <c r="D13" s="15" t="s">
        <v>124</v>
      </c>
      <c r="E13" s="3" t="s">
        <v>254</v>
      </c>
      <c r="F13" s="3">
        <v>3505385236</v>
      </c>
      <c r="G13" s="26">
        <f>VLOOKUP(B13,[1]Hoja1!$A:$X,24,0)</f>
        <v>34220</v>
      </c>
      <c r="H13" s="3" t="s">
        <v>215</v>
      </c>
      <c r="I13" s="15" t="s">
        <v>255</v>
      </c>
      <c r="J13" s="3" t="s">
        <v>188</v>
      </c>
      <c r="K13" s="15" t="s">
        <v>256</v>
      </c>
      <c r="L13" s="15" t="s">
        <v>190</v>
      </c>
      <c r="M13" s="15" t="s">
        <v>191</v>
      </c>
      <c r="N13" s="3" t="s">
        <v>192</v>
      </c>
      <c r="O13" s="32" t="s">
        <v>257</v>
      </c>
      <c r="P13" s="32" t="s">
        <v>205</v>
      </c>
      <c r="Q13" s="29">
        <v>6207980.6903999997</v>
      </c>
      <c r="R13" s="30">
        <v>45006</v>
      </c>
      <c r="S13" s="15"/>
      <c r="T13" s="10"/>
      <c r="U13" s="31">
        <v>45371</v>
      </c>
      <c r="V13" s="31">
        <v>45189</v>
      </c>
    </row>
    <row r="14" spans="2:22" ht="81" hidden="1" customHeight="1" x14ac:dyDescent="0.3">
      <c r="B14" s="24">
        <v>42799788</v>
      </c>
      <c r="C14" s="3" t="s">
        <v>196</v>
      </c>
      <c r="D14" s="15" t="s">
        <v>258</v>
      </c>
      <c r="E14" s="3" t="s">
        <v>19</v>
      </c>
      <c r="F14" s="3">
        <v>3005963438</v>
      </c>
      <c r="G14" s="26">
        <f>VLOOKUP(B14,[1]Hoja1!$A:$X,24,0)</f>
        <v>30204</v>
      </c>
      <c r="H14" s="3" t="s">
        <v>215</v>
      </c>
      <c r="I14" s="15" t="s">
        <v>259</v>
      </c>
      <c r="J14" s="3" t="s">
        <v>188</v>
      </c>
      <c r="K14" s="15" t="s">
        <v>260</v>
      </c>
      <c r="L14" s="15" t="s">
        <v>190</v>
      </c>
      <c r="M14" s="15" t="s">
        <v>191</v>
      </c>
      <c r="N14" s="3" t="s">
        <v>192</v>
      </c>
      <c r="O14" s="28" t="s">
        <v>261</v>
      </c>
      <c r="P14" s="28" t="s">
        <v>205</v>
      </c>
      <c r="Q14" s="29">
        <v>6207980.6903999997</v>
      </c>
      <c r="R14" s="30">
        <v>42956</v>
      </c>
      <c r="S14" s="15"/>
      <c r="T14" s="10" t="s">
        <v>68</v>
      </c>
      <c r="U14" s="31">
        <v>44965</v>
      </c>
      <c r="V14" s="31">
        <v>45146</v>
      </c>
    </row>
    <row r="15" spans="2:22" ht="81" hidden="1" customHeight="1" x14ac:dyDescent="0.3">
      <c r="B15" s="24">
        <v>43208877</v>
      </c>
      <c r="C15" s="3" t="s">
        <v>196</v>
      </c>
      <c r="D15" s="15" t="s">
        <v>262</v>
      </c>
      <c r="E15" s="3" t="s">
        <v>24</v>
      </c>
      <c r="F15" s="3">
        <v>3127717073</v>
      </c>
      <c r="G15" s="26">
        <f>VLOOKUP(B15,[1]Hoja1!$A:$X,24,0)</f>
        <v>29432</v>
      </c>
      <c r="H15" s="3" t="s">
        <v>198</v>
      </c>
      <c r="I15" s="15" t="s">
        <v>207</v>
      </c>
      <c r="J15" s="3" t="s">
        <v>188</v>
      </c>
      <c r="K15" s="15" t="s">
        <v>263</v>
      </c>
      <c r="L15" s="15" t="s">
        <v>190</v>
      </c>
      <c r="M15" s="15" t="s">
        <v>191</v>
      </c>
      <c r="N15" s="3" t="s">
        <v>192</v>
      </c>
      <c r="O15" s="28" t="s">
        <v>264</v>
      </c>
      <c r="P15" s="28" t="s">
        <v>265</v>
      </c>
      <c r="Q15" s="29">
        <v>6207980.6903999997</v>
      </c>
      <c r="R15" s="30">
        <v>44281</v>
      </c>
      <c r="S15" s="15"/>
      <c r="T15" s="10">
        <v>0</v>
      </c>
      <c r="U15" s="31">
        <v>45010</v>
      </c>
      <c r="V15" s="31">
        <v>45194</v>
      </c>
    </row>
    <row r="16" spans="2:22" ht="81" hidden="1" customHeight="1" x14ac:dyDescent="0.3">
      <c r="B16" s="24">
        <v>1214713452</v>
      </c>
      <c r="C16" s="3" t="s">
        <v>184</v>
      </c>
      <c r="D16" s="15" t="s">
        <v>266</v>
      </c>
      <c r="E16" s="3" t="s">
        <v>108</v>
      </c>
      <c r="F16" s="3">
        <v>3175396438</v>
      </c>
      <c r="G16" s="26">
        <f>VLOOKUP(B16,[1]Hoja1!$A:$X,24,0)</f>
        <v>33756</v>
      </c>
      <c r="H16" s="3" t="s">
        <v>215</v>
      </c>
      <c r="I16" s="15" t="s">
        <v>255</v>
      </c>
      <c r="J16" s="3" t="s">
        <v>200</v>
      </c>
      <c r="K16" s="15" t="s">
        <v>267</v>
      </c>
      <c r="L16" s="15" t="s">
        <v>251</v>
      </c>
      <c r="M16" s="15"/>
      <c r="N16" s="3" t="s">
        <v>192</v>
      </c>
      <c r="O16" s="28" t="s">
        <v>268</v>
      </c>
      <c r="P16" s="28" t="s">
        <v>253</v>
      </c>
      <c r="Q16" s="29">
        <v>4211490.2176000001</v>
      </c>
      <c r="R16" s="30">
        <v>44231</v>
      </c>
      <c r="S16" s="15" t="s">
        <v>269</v>
      </c>
      <c r="T16" s="10" t="s">
        <v>102</v>
      </c>
      <c r="U16" s="31">
        <v>44960</v>
      </c>
      <c r="V16" s="31">
        <v>45141</v>
      </c>
    </row>
    <row r="17" spans="2:22" ht="81" hidden="1" customHeight="1" x14ac:dyDescent="0.3">
      <c r="B17" s="24">
        <v>1152466081</v>
      </c>
      <c r="C17" s="3" t="s">
        <v>184</v>
      </c>
      <c r="D17" s="15" t="s">
        <v>270</v>
      </c>
      <c r="E17" s="3" t="s">
        <v>271</v>
      </c>
      <c r="F17" s="3">
        <v>3206333962</v>
      </c>
      <c r="G17" s="26">
        <f>VLOOKUP(B17,[1]Hoja1!$A:$X,24,0)</f>
        <v>35920</v>
      </c>
      <c r="H17" s="3" t="s">
        <v>186</v>
      </c>
      <c r="I17" s="15" t="s">
        <v>221</v>
      </c>
      <c r="J17" s="3" t="s">
        <v>188</v>
      </c>
      <c r="K17" s="15" t="str">
        <f>VLOOKUP(B17,[2]empleadosoctubre272022!$A$1:$W$90,23,0)</f>
        <v>Abogado</v>
      </c>
      <c r="L17" s="15" t="s">
        <v>190</v>
      </c>
      <c r="M17" s="15" t="s">
        <v>191</v>
      </c>
      <c r="N17" s="3" t="s">
        <v>192</v>
      </c>
      <c r="O17" s="28" t="s">
        <v>222</v>
      </c>
      <c r="P17" s="28" t="s">
        <v>194</v>
      </c>
      <c r="Q17" s="29">
        <v>6207980.6903999997</v>
      </c>
      <c r="R17" s="30">
        <v>44825</v>
      </c>
      <c r="S17" s="15"/>
      <c r="T17" s="10"/>
      <c r="U17" s="31">
        <v>45005</v>
      </c>
      <c r="V17" s="31">
        <v>45189</v>
      </c>
    </row>
    <row r="18" spans="2:22" ht="81" hidden="1" customHeight="1" x14ac:dyDescent="0.3">
      <c r="B18" s="24">
        <v>1041176901</v>
      </c>
      <c r="C18" s="3" t="s">
        <v>184</v>
      </c>
      <c r="D18" s="15" t="s">
        <v>272</v>
      </c>
      <c r="E18" s="3" t="s">
        <v>44</v>
      </c>
      <c r="F18" s="3">
        <v>3016529770</v>
      </c>
      <c r="G18" s="34">
        <f>VLOOKUP(B18,[1]Hoja1!$A:$X,24,0)</f>
        <v>34630</v>
      </c>
      <c r="H18" s="3" t="s">
        <v>215</v>
      </c>
      <c r="I18" s="15" t="s">
        <v>259</v>
      </c>
      <c r="J18" s="3" t="s">
        <v>188</v>
      </c>
      <c r="K18" s="15" t="s">
        <v>273</v>
      </c>
      <c r="L18" s="15" t="s">
        <v>274</v>
      </c>
      <c r="M18" s="15" t="s">
        <v>191</v>
      </c>
      <c r="N18" s="3" t="s">
        <v>192</v>
      </c>
      <c r="O18" s="28" t="s">
        <v>275</v>
      </c>
      <c r="P18" s="28" t="s">
        <v>276</v>
      </c>
      <c r="Q18" s="29">
        <v>6961489.4408</v>
      </c>
      <c r="R18" s="30">
        <v>44224</v>
      </c>
      <c r="S18" s="15" t="s">
        <v>269</v>
      </c>
      <c r="T18" s="10" t="s">
        <v>92</v>
      </c>
      <c r="U18" s="31">
        <v>44953</v>
      </c>
      <c r="V18" s="31">
        <v>45134</v>
      </c>
    </row>
    <row r="19" spans="2:22" ht="81" hidden="1" customHeight="1" x14ac:dyDescent="0.3">
      <c r="B19" s="24">
        <v>1041255288</v>
      </c>
      <c r="C19" s="3" t="s">
        <v>196</v>
      </c>
      <c r="D19" s="15" t="s">
        <v>277</v>
      </c>
      <c r="E19" s="3" t="s">
        <v>278</v>
      </c>
      <c r="F19" s="3">
        <v>4443448</v>
      </c>
      <c r="G19" s="26">
        <f>VLOOKUP(B19,[1]Hoja1!$A:$X,24,0)</f>
        <v>38193</v>
      </c>
      <c r="H19" s="3" t="s">
        <v>186</v>
      </c>
      <c r="I19" s="15" t="s">
        <v>279</v>
      </c>
      <c r="J19" s="3" t="s">
        <v>188</v>
      </c>
      <c r="K19" s="15" t="s">
        <v>280</v>
      </c>
      <c r="L19" s="15" t="s">
        <v>246</v>
      </c>
      <c r="M19" s="15" t="s">
        <v>235</v>
      </c>
      <c r="N19" s="3" t="s">
        <v>192</v>
      </c>
      <c r="O19" s="28" t="s">
        <v>281</v>
      </c>
      <c r="P19" s="28" t="s">
        <v>194</v>
      </c>
      <c r="Q19" s="29">
        <v>2734519.0367999999</v>
      </c>
      <c r="R19" s="30">
        <v>44987</v>
      </c>
      <c r="S19" s="15"/>
      <c r="T19" s="10"/>
      <c r="U19" s="31">
        <v>45352</v>
      </c>
      <c r="V19" s="31">
        <v>45170</v>
      </c>
    </row>
    <row r="20" spans="2:22" ht="81" hidden="1" customHeight="1" x14ac:dyDescent="0.3">
      <c r="B20" s="24">
        <v>43841526</v>
      </c>
      <c r="C20" s="3" t="s">
        <v>196</v>
      </c>
      <c r="D20" s="15" t="s">
        <v>282</v>
      </c>
      <c r="E20" s="3" t="s">
        <v>283</v>
      </c>
      <c r="F20" s="3">
        <v>3127883924</v>
      </c>
      <c r="G20" s="34">
        <f>VLOOKUP(B20,[1]Hoja1!$A:$X,24,0)</f>
        <v>28674</v>
      </c>
      <c r="H20" s="3" t="s">
        <v>152</v>
      </c>
      <c r="I20" s="15" t="s">
        <v>28</v>
      </c>
      <c r="J20" s="3" t="s">
        <v>226</v>
      </c>
      <c r="K20" s="15" t="s">
        <v>284</v>
      </c>
      <c r="L20" s="15" t="s">
        <v>285</v>
      </c>
      <c r="M20" s="15" t="s">
        <v>286</v>
      </c>
      <c r="N20" s="3" t="s">
        <v>192</v>
      </c>
      <c r="O20" s="32" t="s">
        <v>287</v>
      </c>
      <c r="P20" s="32" t="s">
        <v>288</v>
      </c>
      <c r="Q20" s="29">
        <v>10742884.4312</v>
      </c>
      <c r="R20" s="30">
        <v>44987</v>
      </c>
      <c r="S20" s="15"/>
      <c r="T20" s="10"/>
      <c r="U20" s="31">
        <v>45352</v>
      </c>
      <c r="V20" s="31">
        <v>45170</v>
      </c>
    </row>
    <row r="21" spans="2:22" ht="81" hidden="1" customHeight="1" x14ac:dyDescent="0.3">
      <c r="B21" s="24">
        <v>1036601135</v>
      </c>
      <c r="C21" s="3" t="s">
        <v>184</v>
      </c>
      <c r="D21" s="15" t="s">
        <v>289</v>
      </c>
      <c r="E21" s="3" t="s">
        <v>290</v>
      </c>
      <c r="F21" s="3">
        <v>3215006227</v>
      </c>
      <c r="G21" s="26">
        <f>VLOOKUP(B21,[1]Hoja1!$A:$X,24,0)</f>
        <v>31601</v>
      </c>
      <c r="H21" s="3" t="s">
        <v>240</v>
      </c>
      <c r="I21" s="15" t="s">
        <v>291</v>
      </c>
      <c r="J21" s="3" t="s">
        <v>200</v>
      </c>
      <c r="K21" s="15" t="str">
        <f>VLOOKUP(B21,[2]empleadosoctubre272022!$A$1:$W$90,23,0)</f>
        <v>Tecnología en sistemas</v>
      </c>
      <c r="L21" s="15" t="s">
        <v>251</v>
      </c>
      <c r="M21" s="15" t="s">
        <v>203</v>
      </c>
      <c r="N21" s="3" t="s">
        <v>192</v>
      </c>
      <c r="O21" s="28" t="s">
        <v>292</v>
      </c>
      <c r="P21" s="28" t="s">
        <v>253</v>
      </c>
      <c r="Q21" s="29">
        <v>4211490.2176000001</v>
      </c>
      <c r="R21" s="30">
        <v>44837</v>
      </c>
      <c r="S21" s="15"/>
      <c r="T21" s="10" t="e">
        <v>#N/A</v>
      </c>
      <c r="U21" s="31">
        <v>45018</v>
      </c>
      <c r="V21" s="31">
        <v>45201</v>
      </c>
    </row>
    <row r="22" spans="2:22" ht="81" hidden="1" customHeight="1" x14ac:dyDescent="0.3">
      <c r="B22" s="24">
        <v>43066637</v>
      </c>
      <c r="C22" s="3" t="s">
        <v>196</v>
      </c>
      <c r="D22" s="15" t="s">
        <v>293</v>
      </c>
      <c r="E22" s="3" t="s">
        <v>21</v>
      </c>
      <c r="F22" s="3">
        <v>3108387776</v>
      </c>
      <c r="G22" s="26">
        <f>VLOOKUP(B22,[1]Hoja1!$A:$X,24,0)</f>
        <v>23238</v>
      </c>
      <c r="H22" s="3" t="s">
        <v>186</v>
      </c>
      <c r="I22" s="15" t="s">
        <v>187</v>
      </c>
      <c r="J22" s="3" t="s">
        <v>188</v>
      </c>
      <c r="K22" s="15" t="s">
        <v>250</v>
      </c>
      <c r="L22" s="15" t="s">
        <v>190</v>
      </c>
      <c r="M22" s="15" t="s">
        <v>191</v>
      </c>
      <c r="N22" s="3" t="s">
        <v>192</v>
      </c>
      <c r="O22" s="32" t="s">
        <v>193</v>
      </c>
      <c r="P22" s="32" t="s">
        <v>194</v>
      </c>
      <c r="Q22" s="29">
        <v>6207980.6903999997</v>
      </c>
      <c r="R22" s="30">
        <v>42941</v>
      </c>
      <c r="S22" s="15"/>
      <c r="T22" s="10" t="s">
        <v>70</v>
      </c>
      <c r="U22" s="31">
        <v>44950</v>
      </c>
      <c r="V22" s="31">
        <v>45131</v>
      </c>
    </row>
    <row r="23" spans="2:22" ht="81" hidden="1" customHeight="1" x14ac:dyDescent="0.3">
      <c r="B23" s="24">
        <v>15265965</v>
      </c>
      <c r="C23" s="3" t="s">
        <v>184</v>
      </c>
      <c r="D23" s="15" t="s">
        <v>294</v>
      </c>
      <c r="E23" s="3" t="s">
        <v>105</v>
      </c>
      <c r="F23" s="3">
        <v>3122231203</v>
      </c>
      <c r="G23" s="26">
        <f>VLOOKUP(B23,[1]Hoja1!$A:$X,24,0)</f>
        <v>31423</v>
      </c>
      <c r="H23" s="3" t="s">
        <v>215</v>
      </c>
      <c r="I23" s="15" t="s">
        <v>255</v>
      </c>
      <c r="J23" s="3" t="s">
        <v>200</v>
      </c>
      <c r="K23" s="15" t="s">
        <v>295</v>
      </c>
      <c r="L23" s="15" t="s">
        <v>202</v>
      </c>
      <c r="M23" s="25"/>
      <c r="N23" s="3" t="s">
        <v>192</v>
      </c>
      <c r="O23" s="28" t="s">
        <v>296</v>
      </c>
      <c r="P23" s="28" t="s">
        <v>205</v>
      </c>
      <c r="Q23" s="29">
        <v>3528546.5735999998</v>
      </c>
      <c r="R23" s="30">
        <v>42917</v>
      </c>
      <c r="S23" s="15" t="s">
        <v>297</v>
      </c>
      <c r="T23" s="10" t="s">
        <v>57</v>
      </c>
      <c r="U23" s="31">
        <v>45107</v>
      </c>
      <c r="V23" s="31">
        <v>45291</v>
      </c>
    </row>
    <row r="24" spans="2:22" ht="81" hidden="1" customHeight="1" x14ac:dyDescent="0.3">
      <c r="B24" s="24">
        <v>71791687</v>
      </c>
      <c r="C24" s="3" t="s">
        <v>184</v>
      </c>
      <c r="D24" s="15" t="s">
        <v>298</v>
      </c>
      <c r="E24" s="3" t="s">
        <v>40</v>
      </c>
      <c r="F24" s="3">
        <v>3005309347</v>
      </c>
      <c r="G24" s="26">
        <f>VLOOKUP(B24,[1]Hoja1!$A:$X,24,0)</f>
        <v>29043</v>
      </c>
      <c r="H24" s="3" t="s">
        <v>152</v>
      </c>
      <c r="I24" s="15" t="s">
        <v>28</v>
      </c>
      <c r="J24" s="3" t="s">
        <v>188</v>
      </c>
      <c r="K24" s="15" t="s">
        <v>299</v>
      </c>
      <c r="L24" s="15" t="s">
        <v>300</v>
      </c>
      <c r="M24" s="15" t="s">
        <v>286</v>
      </c>
      <c r="N24" s="3" t="s">
        <v>192</v>
      </c>
      <c r="O24" s="28" t="s">
        <v>301</v>
      </c>
      <c r="P24" s="28" t="s">
        <v>302</v>
      </c>
      <c r="Q24" s="29">
        <v>26042944.869599998</v>
      </c>
      <c r="R24" s="30">
        <v>44112</v>
      </c>
      <c r="S24" s="15" t="s">
        <v>297</v>
      </c>
      <c r="T24" s="10" t="s">
        <v>86</v>
      </c>
      <c r="U24" s="31"/>
      <c r="V24" s="31" t="s">
        <v>303</v>
      </c>
    </row>
    <row r="25" spans="2:22" ht="81" hidden="1" customHeight="1" x14ac:dyDescent="0.3">
      <c r="B25" s="24">
        <v>43182830</v>
      </c>
      <c r="C25" s="3" t="s">
        <v>196</v>
      </c>
      <c r="D25" s="15" t="s">
        <v>304</v>
      </c>
      <c r="E25" s="3" t="s">
        <v>23</v>
      </c>
      <c r="F25" s="3">
        <v>3007735320</v>
      </c>
      <c r="G25" s="26">
        <f>VLOOKUP(B25,[1]Hoja1!$A:$X,24,0)</f>
        <v>30381</v>
      </c>
      <c r="H25" s="3" t="s">
        <v>224</v>
      </c>
      <c r="I25" s="15" t="s">
        <v>225</v>
      </c>
      <c r="J25" s="3" t="s">
        <v>188</v>
      </c>
      <c r="K25" s="15" t="s">
        <v>305</v>
      </c>
      <c r="L25" s="15" t="s">
        <v>190</v>
      </c>
      <c r="M25" s="15" t="s">
        <v>191</v>
      </c>
      <c r="N25" s="3" t="s">
        <v>192</v>
      </c>
      <c r="O25" s="28" t="s">
        <v>306</v>
      </c>
      <c r="P25" s="28" t="s">
        <v>229</v>
      </c>
      <c r="Q25" s="29">
        <v>6207980.6903999997</v>
      </c>
      <c r="R25" s="30">
        <v>44312</v>
      </c>
      <c r="S25" s="15" t="s">
        <v>307</v>
      </c>
      <c r="T25" s="10" t="s">
        <v>308</v>
      </c>
      <c r="U25" s="31">
        <v>45041</v>
      </c>
      <c r="V25" s="31">
        <v>45224</v>
      </c>
    </row>
    <row r="26" spans="2:22" ht="81" hidden="1" customHeight="1" x14ac:dyDescent="0.3">
      <c r="B26" s="24">
        <v>1042066120</v>
      </c>
      <c r="C26" s="3" t="s">
        <v>196</v>
      </c>
      <c r="D26" s="15" t="s">
        <v>309</v>
      </c>
      <c r="E26" s="3" t="s">
        <v>45</v>
      </c>
      <c r="F26" s="3">
        <v>3015021904</v>
      </c>
      <c r="G26" s="26">
        <f>VLOOKUP(B26,[1]Hoja1!$A:$X,24,0)</f>
        <v>35518</v>
      </c>
      <c r="H26" s="3" t="s">
        <v>186</v>
      </c>
      <c r="I26" s="15" t="s">
        <v>279</v>
      </c>
      <c r="J26" s="3" t="s">
        <v>200</v>
      </c>
      <c r="K26" s="15" t="s">
        <v>310</v>
      </c>
      <c r="L26" s="15" t="s">
        <v>202</v>
      </c>
      <c r="M26" s="15"/>
      <c r="N26" s="3" t="s">
        <v>192</v>
      </c>
      <c r="O26" s="28" t="s">
        <v>311</v>
      </c>
      <c r="P26" s="28" t="s">
        <v>205</v>
      </c>
      <c r="Q26" s="29">
        <v>3528546.5735999998</v>
      </c>
      <c r="R26" s="30">
        <v>44411</v>
      </c>
      <c r="S26" s="15"/>
      <c r="T26" s="10" t="s">
        <v>93</v>
      </c>
      <c r="U26" s="31">
        <v>44959</v>
      </c>
      <c r="V26" s="31">
        <v>45141</v>
      </c>
    </row>
    <row r="27" spans="2:22" ht="81" hidden="1" customHeight="1" x14ac:dyDescent="0.3">
      <c r="B27" s="24">
        <v>8128084</v>
      </c>
      <c r="C27" s="3" t="s">
        <v>184</v>
      </c>
      <c r="D27" s="15" t="s">
        <v>312</v>
      </c>
      <c r="E27" s="3" t="s">
        <v>7</v>
      </c>
      <c r="F27" s="3">
        <v>3017021335</v>
      </c>
      <c r="G27" s="26">
        <f>VLOOKUP(B27,[1]Hoja1!$A:$X,24,0)</f>
        <v>30720</v>
      </c>
      <c r="H27" s="3" t="s">
        <v>215</v>
      </c>
      <c r="I27" s="15" t="s">
        <v>313</v>
      </c>
      <c r="J27" s="3" t="s">
        <v>232</v>
      </c>
      <c r="K27" s="15" t="s">
        <v>314</v>
      </c>
      <c r="L27" s="15" t="s">
        <v>246</v>
      </c>
      <c r="M27" s="15" t="s">
        <v>235</v>
      </c>
      <c r="N27" s="3" t="s">
        <v>192</v>
      </c>
      <c r="O27" s="32" t="s">
        <v>236</v>
      </c>
      <c r="P27" s="32" t="s">
        <v>194</v>
      </c>
      <c r="Q27" s="29">
        <v>2734519.0367999999</v>
      </c>
      <c r="R27" s="30">
        <v>44305</v>
      </c>
      <c r="S27" s="15" t="s">
        <v>307</v>
      </c>
      <c r="T27" s="10" t="s">
        <v>53</v>
      </c>
      <c r="U27" s="31">
        <v>45033</v>
      </c>
      <c r="V27" s="31">
        <v>45216</v>
      </c>
    </row>
    <row r="28" spans="2:22" ht="81" hidden="1" customHeight="1" x14ac:dyDescent="0.3">
      <c r="B28" s="24">
        <v>31449962</v>
      </c>
      <c r="C28" s="3" t="s">
        <v>196</v>
      </c>
      <c r="D28" s="15" t="s">
        <v>315</v>
      </c>
      <c r="E28" s="3" t="s">
        <v>14</v>
      </c>
      <c r="F28" s="3">
        <v>3176955763</v>
      </c>
      <c r="G28" s="26">
        <f>VLOOKUP(B28,[1]Hoja1!$A:$X,24,0)</f>
        <v>30240</v>
      </c>
      <c r="H28" s="3" t="s">
        <v>198</v>
      </c>
      <c r="I28" s="15" t="s">
        <v>316</v>
      </c>
      <c r="J28" s="3" t="s">
        <v>232</v>
      </c>
      <c r="K28" s="15" t="s">
        <v>233</v>
      </c>
      <c r="L28" s="15" t="s">
        <v>246</v>
      </c>
      <c r="M28" s="25"/>
      <c r="N28" s="3" t="s">
        <v>192</v>
      </c>
      <c r="O28" s="28" t="s">
        <v>236</v>
      </c>
      <c r="P28" s="28" t="s">
        <v>229</v>
      </c>
      <c r="Q28" s="29">
        <v>2734519.0367999999</v>
      </c>
      <c r="R28" s="30">
        <v>39455</v>
      </c>
      <c r="S28" s="15"/>
      <c r="T28" s="10" t="s">
        <v>317</v>
      </c>
      <c r="U28" s="31">
        <v>44933</v>
      </c>
      <c r="V28" s="31">
        <v>45114</v>
      </c>
    </row>
    <row r="29" spans="2:22" ht="81" hidden="1" customHeight="1" x14ac:dyDescent="0.3">
      <c r="B29" s="24">
        <v>71338992</v>
      </c>
      <c r="C29" s="3" t="s">
        <v>184</v>
      </c>
      <c r="D29" s="15" t="s">
        <v>318</v>
      </c>
      <c r="E29" s="3" t="s">
        <v>38</v>
      </c>
      <c r="F29" s="3">
        <v>0</v>
      </c>
      <c r="G29" s="26">
        <f>VLOOKUP(B29,[1]Hoja1!$A:$X,24,0)</f>
        <v>28884</v>
      </c>
      <c r="H29" s="3" t="s">
        <v>215</v>
      </c>
      <c r="I29" s="15" t="s">
        <v>216</v>
      </c>
      <c r="J29" s="3" t="s">
        <v>188</v>
      </c>
      <c r="K29" s="15" t="s">
        <v>319</v>
      </c>
      <c r="L29" s="15" t="s">
        <v>274</v>
      </c>
      <c r="M29" s="15" t="s">
        <v>191</v>
      </c>
      <c r="N29" s="3" t="s">
        <v>192</v>
      </c>
      <c r="O29" s="28" t="s">
        <v>320</v>
      </c>
      <c r="P29" s="28" t="s">
        <v>321</v>
      </c>
      <c r="Q29" s="29">
        <v>6961489.4408</v>
      </c>
      <c r="R29" s="30">
        <v>44272</v>
      </c>
      <c r="S29" s="15" t="s">
        <v>307</v>
      </c>
      <c r="T29" s="10" t="s">
        <v>322</v>
      </c>
      <c r="U29" s="31">
        <v>45001</v>
      </c>
      <c r="V29" s="31">
        <v>45185</v>
      </c>
    </row>
    <row r="30" spans="2:22" ht="81" hidden="1" customHeight="1" x14ac:dyDescent="0.3">
      <c r="B30" s="24">
        <v>43579372</v>
      </c>
      <c r="C30" s="3" t="s">
        <v>196</v>
      </c>
      <c r="D30" s="15" t="s">
        <v>323</v>
      </c>
      <c r="E30" s="3" t="s">
        <v>27</v>
      </c>
      <c r="F30" s="3">
        <v>3117694280</v>
      </c>
      <c r="G30" s="26">
        <f>VLOOKUP(B30,[1]Hoja1!$A:$X,24,0)</f>
        <v>26952</v>
      </c>
      <c r="H30" s="3" t="s">
        <v>152</v>
      </c>
      <c r="I30" s="15" t="s">
        <v>28</v>
      </c>
      <c r="J30" s="3" t="s">
        <v>200</v>
      </c>
      <c r="K30" s="15" t="s">
        <v>324</v>
      </c>
      <c r="L30" s="15" t="s">
        <v>202</v>
      </c>
      <c r="M30" s="15"/>
      <c r="N30" s="3" t="s">
        <v>192</v>
      </c>
      <c r="O30" s="28" t="s">
        <v>325</v>
      </c>
      <c r="P30" s="28" t="s">
        <v>229</v>
      </c>
      <c r="Q30" s="29">
        <v>3528546.5735999998</v>
      </c>
      <c r="R30" s="30">
        <v>44153</v>
      </c>
      <c r="S30" s="15"/>
      <c r="T30" s="10" t="s">
        <v>326</v>
      </c>
      <c r="U30" s="31">
        <v>45063</v>
      </c>
      <c r="V30" s="31">
        <v>44883</v>
      </c>
    </row>
    <row r="31" spans="2:22" ht="81" hidden="1" customHeight="1" x14ac:dyDescent="0.3">
      <c r="B31" s="24">
        <v>42891297</v>
      </c>
      <c r="C31" s="3" t="s">
        <v>196</v>
      </c>
      <c r="D31" s="15" t="s">
        <v>327</v>
      </c>
      <c r="E31" s="3" t="s">
        <v>20</v>
      </c>
      <c r="F31" s="3">
        <v>3183975840</v>
      </c>
      <c r="G31" s="26">
        <f>VLOOKUP(B31,[1]Hoja1!$A:$X,24,0)</f>
        <v>23964</v>
      </c>
      <c r="H31" s="3" t="s">
        <v>186</v>
      </c>
      <c r="I31" s="15" t="s">
        <v>187</v>
      </c>
      <c r="J31" s="3" t="s">
        <v>188</v>
      </c>
      <c r="K31" s="15" t="s">
        <v>250</v>
      </c>
      <c r="L31" s="15" t="s">
        <v>190</v>
      </c>
      <c r="M31" s="15" t="s">
        <v>191</v>
      </c>
      <c r="N31" s="3" t="s">
        <v>192</v>
      </c>
      <c r="O31" s="28" t="s">
        <v>193</v>
      </c>
      <c r="P31" s="28" t="s">
        <v>205</v>
      </c>
      <c r="Q31" s="29">
        <v>6207980.6903999997</v>
      </c>
      <c r="R31" s="30">
        <v>44312</v>
      </c>
      <c r="S31" s="15" t="s">
        <v>307</v>
      </c>
      <c r="T31" s="10" t="s">
        <v>69</v>
      </c>
      <c r="U31" s="31">
        <v>45041</v>
      </c>
      <c r="V31" s="31">
        <v>45224</v>
      </c>
    </row>
    <row r="32" spans="2:22" ht="81" hidden="1" customHeight="1" x14ac:dyDescent="0.3">
      <c r="B32" s="35">
        <v>1017175772</v>
      </c>
      <c r="C32" s="36" t="s">
        <v>184</v>
      </c>
      <c r="D32" s="37" t="s">
        <v>328</v>
      </c>
      <c r="E32" s="3" t="s">
        <v>42</v>
      </c>
      <c r="F32" s="3">
        <v>3007041862</v>
      </c>
      <c r="G32" s="26">
        <f>VLOOKUP(B32,[1]Hoja1!$A:$X,24,0)</f>
        <v>32809</v>
      </c>
      <c r="H32" s="36" t="s">
        <v>329</v>
      </c>
      <c r="I32" s="37" t="s">
        <v>330</v>
      </c>
      <c r="J32" s="36"/>
      <c r="K32" s="36" t="s">
        <v>331</v>
      </c>
      <c r="L32" s="37" t="s">
        <v>209</v>
      </c>
      <c r="M32" s="37" t="s">
        <v>191</v>
      </c>
      <c r="N32" s="3" t="s">
        <v>192</v>
      </c>
      <c r="O32" s="38" t="s">
        <v>332</v>
      </c>
      <c r="P32" s="38" t="s">
        <v>333</v>
      </c>
      <c r="Q32" s="39">
        <v>8468509.243999999</v>
      </c>
      <c r="R32" s="40">
        <v>44215</v>
      </c>
      <c r="S32" s="41"/>
      <c r="T32" s="42" t="s">
        <v>334</v>
      </c>
      <c r="U32" s="41">
        <v>44944</v>
      </c>
      <c r="V32" s="41">
        <v>45125</v>
      </c>
    </row>
    <row r="33" spans="2:22" ht="81" hidden="1" customHeight="1" x14ac:dyDescent="0.3">
      <c r="B33" s="24">
        <v>70434146</v>
      </c>
      <c r="C33" s="3" t="s">
        <v>184</v>
      </c>
      <c r="D33" s="15" t="s">
        <v>335</v>
      </c>
      <c r="E33" s="3" t="s">
        <v>35</v>
      </c>
      <c r="F33" s="3">
        <v>3116580501</v>
      </c>
      <c r="G33" s="26">
        <f>VLOOKUP(B33,[1]Hoja1!$A:$X,24,0)</f>
        <v>27205</v>
      </c>
      <c r="H33" s="3" t="s">
        <v>215</v>
      </c>
      <c r="I33" s="15" t="s">
        <v>259</v>
      </c>
      <c r="J33" s="3" t="s">
        <v>188</v>
      </c>
      <c r="K33" s="7" t="s">
        <v>319</v>
      </c>
      <c r="L33" s="15" t="s">
        <v>190</v>
      </c>
      <c r="M33" s="37" t="s">
        <v>191</v>
      </c>
      <c r="N33" s="3" t="s">
        <v>192</v>
      </c>
      <c r="O33" s="32" t="s">
        <v>275</v>
      </c>
      <c r="P33" s="32" t="s">
        <v>218</v>
      </c>
      <c r="Q33" s="43">
        <v>6207980.6903999997</v>
      </c>
      <c r="R33" s="30">
        <v>44209</v>
      </c>
      <c r="S33" s="15" t="s">
        <v>212</v>
      </c>
      <c r="T33" s="10" t="s">
        <v>82</v>
      </c>
      <c r="U33" s="31">
        <v>44938</v>
      </c>
      <c r="V33" s="31">
        <v>45119</v>
      </c>
    </row>
    <row r="34" spans="2:22" ht="81" hidden="1" customHeight="1" x14ac:dyDescent="0.3">
      <c r="B34" s="44">
        <v>70324512</v>
      </c>
      <c r="C34" s="27" t="s">
        <v>184</v>
      </c>
      <c r="D34" s="25" t="s">
        <v>336</v>
      </c>
      <c r="E34" s="4" t="s">
        <v>337</v>
      </c>
      <c r="F34" s="3">
        <v>3134156513</v>
      </c>
      <c r="G34" s="26">
        <v>25649</v>
      </c>
      <c r="H34" s="25" t="s">
        <v>224</v>
      </c>
      <c r="I34" s="25" t="s">
        <v>286</v>
      </c>
      <c r="J34" s="27" t="s">
        <v>188</v>
      </c>
      <c r="K34" s="25" t="s">
        <v>338</v>
      </c>
      <c r="L34" s="25" t="s">
        <v>339</v>
      </c>
      <c r="M34" s="15" t="s">
        <v>286</v>
      </c>
      <c r="N34" s="3" t="s">
        <v>192</v>
      </c>
      <c r="O34" s="28" t="s">
        <v>306</v>
      </c>
      <c r="P34" s="28" t="s">
        <v>340</v>
      </c>
      <c r="Q34" s="29">
        <v>13007328.216</v>
      </c>
      <c r="R34" s="45">
        <v>45131</v>
      </c>
      <c r="S34" s="25" t="s">
        <v>297</v>
      </c>
      <c r="T34" s="46"/>
      <c r="U34" s="31" t="s">
        <v>303</v>
      </c>
      <c r="V34" s="47" t="s">
        <v>303</v>
      </c>
    </row>
    <row r="35" spans="2:22" ht="81" hidden="1" customHeight="1" x14ac:dyDescent="0.3">
      <c r="B35" s="24">
        <v>8046319</v>
      </c>
      <c r="C35" s="3" t="s">
        <v>184</v>
      </c>
      <c r="D35" s="15" t="s">
        <v>341</v>
      </c>
      <c r="E35" s="3" t="s">
        <v>6</v>
      </c>
      <c r="F35" s="3">
        <v>3106434601</v>
      </c>
      <c r="G35" s="26">
        <f>VLOOKUP(B35,[1]Hoja1!$A:$X,24,0)</f>
        <v>25310</v>
      </c>
      <c r="H35" s="3" t="s">
        <v>198</v>
      </c>
      <c r="I35" s="15" t="s">
        <v>316</v>
      </c>
      <c r="J35" s="3" t="s">
        <v>188</v>
      </c>
      <c r="K35" s="15" t="s">
        <v>342</v>
      </c>
      <c r="L35" s="15" t="s">
        <v>190</v>
      </c>
      <c r="M35" s="25" t="s">
        <v>191</v>
      </c>
      <c r="N35" s="3" t="s">
        <v>192</v>
      </c>
      <c r="O35" s="28" t="s">
        <v>343</v>
      </c>
      <c r="P35" s="28" t="s">
        <v>344</v>
      </c>
      <c r="Q35" s="29">
        <v>6207980.6903999997</v>
      </c>
      <c r="R35" s="30">
        <v>44235</v>
      </c>
      <c r="S35" s="15"/>
      <c r="T35" s="10"/>
      <c r="U35" s="31"/>
      <c r="V35" s="31"/>
    </row>
    <row r="36" spans="2:22" ht="81" hidden="1" customHeight="1" x14ac:dyDescent="0.3">
      <c r="B36" s="24">
        <v>70142702</v>
      </c>
      <c r="C36" s="3" t="s">
        <v>184</v>
      </c>
      <c r="D36" s="15" t="s">
        <v>345</v>
      </c>
      <c r="E36" s="3" t="s">
        <v>346</v>
      </c>
      <c r="F36" s="3">
        <v>3214537426</v>
      </c>
      <c r="G36" s="26">
        <f>VLOOKUP(B36,[1]Hoja1!$A:$X,24,0)</f>
        <v>30995</v>
      </c>
      <c r="H36" s="3" t="s">
        <v>215</v>
      </c>
      <c r="I36" s="15" t="s">
        <v>255</v>
      </c>
      <c r="J36" s="3" t="s">
        <v>188</v>
      </c>
      <c r="K36" s="15" t="s">
        <v>347</v>
      </c>
      <c r="L36" s="15" t="s">
        <v>190</v>
      </c>
      <c r="M36" s="15" t="s">
        <v>191</v>
      </c>
      <c r="N36" s="3" t="s">
        <v>192</v>
      </c>
      <c r="O36" s="28" t="s">
        <v>257</v>
      </c>
      <c r="P36" s="28" t="s">
        <v>205</v>
      </c>
      <c r="Q36" s="29">
        <v>6207980.6903999997</v>
      </c>
      <c r="R36" s="30">
        <v>45008</v>
      </c>
      <c r="S36" s="15"/>
      <c r="T36" s="10"/>
      <c r="U36" s="31">
        <v>45373</v>
      </c>
      <c r="V36" s="31">
        <v>45191</v>
      </c>
    </row>
    <row r="37" spans="2:22" ht="81" hidden="1" customHeight="1" x14ac:dyDescent="0.3">
      <c r="B37" s="24">
        <v>1128397473</v>
      </c>
      <c r="C37" s="3" t="s">
        <v>196</v>
      </c>
      <c r="D37" s="15" t="s">
        <v>348</v>
      </c>
      <c r="E37" s="3" t="s">
        <v>349</v>
      </c>
      <c r="F37" s="3">
        <v>3016580342</v>
      </c>
      <c r="G37" s="26">
        <f>VLOOKUP(B37,[1]Hoja1!$A:$X,24,0)</f>
        <v>32834</v>
      </c>
      <c r="H37" s="3" t="s">
        <v>215</v>
      </c>
      <c r="I37" s="15" t="s">
        <v>259</v>
      </c>
      <c r="J37" s="3" t="s">
        <v>200</v>
      </c>
      <c r="K37" s="15" t="str">
        <f>VLOOKUP(B37,[2]empleadosoctubre272022!$A$1:$W$90,23,0)</f>
        <v>Tecnologia En Gestion Administrativa</v>
      </c>
      <c r="L37" s="15" t="s">
        <v>202</v>
      </c>
      <c r="M37" s="15"/>
      <c r="N37" s="3" t="s">
        <v>192</v>
      </c>
      <c r="O37" s="28" t="s">
        <v>242</v>
      </c>
      <c r="P37" s="28" t="s">
        <v>350</v>
      </c>
      <c r="Q37" s="29">
        <v>3528546.5735999998</v>
      </c>
      <c r="R37" s="30">
        <v>44825</v>
      </c>
      <c r="S37" s="15"/>
      <c r="T37" s="10" t="s">
        <v>98</v>
      </c>
      <c r="U37" s="31">
        <v>45005</v>
      </c>
      <c r="V37" s="31">
        <v>45189</v>
      </c>
    </row>
    <row r="38" spans="2:22" ht="81" hidden="1" customHeight="1" x14ac:dyDescent="0.3">
      <c r="B38" s="24">
        <v>1077464859</v>
      </c>
      <c r="C38" s="3" t="s">
        <v>196</v>
      </c>
      <c r="D38" s="15" t="s">
        <v>351</v>
      </c>
      <c r="E38" s="3" t="s">
        <v>112</v>
      </c>
      <c r="F38" s="3">
        <v>3107486217</v>
      </c>
      <c r="G38" s="26">
        <f>VLOOKUP(B38,[1]Hoja1!$A:$X,24,0)</f>
        <v>34575</v>
      </c>
      <c r="H38" s="3" t="s">
        <v>198</v>
      </c>
      <c r="I38" s="15" t="s">
        <v>199</v>
      </c>
      <c r="J38" s="3" t="s">
        <v>188</v>
      </c>
      <c r="K38" s="15" t="s">
        <v>250</v>
      </c>
      <c r="L38" s="15" t="s">
        <v>190</v>
      </c>
      <c r="M38" s="15" t="s">
        <v>191</v>
      </c>
      <c r="N38" s="3" t="s">
        <v>192</v>
      </c>
      <c r="O38" s="32" t="s">
        <v>352</v>
      </c>
      <c r="P38" s="32" t="s">
        <v>344</v>
      </c>
      <c r="Q38" s="29">
        <v>6207980.6903999997</v>
      </c>
      <c r="R38" s="30">
        <v>44512</v>
      </c>
      <c r="S38" s="15"/>
      <c r="T38" s="10" t="s">
        <v>96</v>
      </c>
      <c r="U38" s="31">
        <v>45057</v>
      </c>
      <c r="V38" s="31">
        <v>44877</v>
      </c>
    </row>
    <row r="39" spans="2:22" ht="81" hidden="1" customHeight="1" x14ac:dyDescent="0.3">
      <c r="B39" s="24">
        <v>71825547</v>
      </c>
      <c r="C39" s="3" t="s">
        <v>184</v>
      </c>
      <c r="D39" s="15" t="s">
        <v>353</v>
      </c>
      <c r="E39" s="3" t="s">
        <v>354</v>
      </c>
      <c r="F39" s="3">
        <v>3137315748</v>
      </c>
      <c r="G39" s="26">
        <f>VLOOKUP(B39,[1]Hoja1!$A:$X,24,0)</f>
        <v>25055</v>
      </c>
      <c r="H39" s="3" t="s">
        <v>186</v>
      </c>
      <c r="I39" s="15" t="s">
        <v>221</v>
      </c>
      <c r="J39" s="3" t="s">
        <v>188</v>
      </c>
      <c r="K39" s="15" t="s">
        <v>355</v>
      </c>
      <c r="L39" s="15" t="s">
        <v>190</v>
      </c>
      <c r="M39" s="15" t="s">
        <v>191</v>
      </c>
      <c r="N39" s="3" t="s">
        <v>192</v>
      </c>
      <c r="O39" s="28" t="s">
        <v>222</v>
      </c>
      <c r="P39" s="28" t="s">
        <v>194</v>
      </c>
      <c r="Q39" s="29">
        <v>6207980.6903999997</v>
      </c>
      <c r="R39" s="30">
        <v>44816</v>
      </c>
      <c r="S39" s="15"/>
      <c r="T39" s="10">
        <v>0</v>
      </c>
      <c r="U39" s="31">
        <v>44996</v>
      </c>
      <c r="V39" s="31">
        <v>45180</v>
      </c>
    </row>
    <row r="40" spans="2:22" ht="81" hidden="1" customHeight="1" x14ac:dyDescent="0.3">
      <c r="B40" s="3">
        <v>71769292</v>
      </c>
      <c r="C40" s="3" t="s">
        <v>184</v>
      </c>
      <c r="D40" s="15" t="s">
        <v>165</v>
      </c>
      <c r="E40" s="3" t="s">
        <v>356</v>
      </c>
      <c r="F40" s="3"/>
      <c r="G40" s="34">
        <f>VLOOKUP(B40,[1]Hoja1!$A:$X,24,0)</f>
        <v>28277</v>
      </c>
      <c r="H40" s="3" t="s">
        <v>240</v>
      </c>
      <c r="I40" s="15" t="s">
        <v>291</v>
      </c>
      <c r="J40" s="3" t="s">
        <v>188</v>
      </c>
      <c r="K40" s="15" t="s">
        <v>357</v>
      </c>
      <c r="L40" s="15" t="s">
        <v>190</v>
      </c>
      <c r="M40" s="15" t="s">
        <v>191</v>
      </c>
      <c r="N40" s="3" t="s">
        <v>192</v>
      </c>
      <c r="O40" s="32" t="s">
        <v>358</v>
      </c>
      <c r="P40" s="32" t="s">
        <v>229</v>
      </c>
      <c r="Q40" s="29">
        <v>6207980.6903999997</v>
      </c>
      <c r="R40" s="30">
        <v>45006</v>
      </c>
      <c r="S40" s="15"/>
      <c r="T40" s="10"/>
      <c r="U40" s="48">
        <v>45371</v>
      </c>
      <c r="V40" s="48">
        <v>45189</v>
      </c>
    </row>
    <row r="41" spans="2:22" ht="81" hidden="1" customHeight="1" x14ac:dyDescent="0.3">
      <c r="B41" s="24">
        <v>3402475</v>
      </c>
      <c r="C41" s="3" t="s">
        <v>184</v>
      </c>
      <c r="D41" s="15" t="s">
        <v>359</v>
      </c>
      <c r="E41" s="3" t="s">
        <v>103</v>
      </c>
      <c r="F41" s="3">
        <v>3005703790</v>
      </c>
      <c r="G41" s="26">
        <f>VLOOKUP(B41,[1]Hoja1!$A:$X,24,0)</f>
        <v>30418</v>
      </c>
      <c r="H41" s="3" t="s">
        <v>224</v>
      </c>
      <c r="I41" s="15" t="s">
        <v>225</v>
      </c>
      <c r="J41" s="3" t="s">
        <v>188</v>
      </c>
      <c r="K41" s="15" t="s">
        <v>360</v>
      </c>
      <c r="L41" s="15" t="s">
        <v>274</v>
      </c>
      <c r="M41" s="15" t="s">
        <v>191</v>
      </c>
      <c r="N41" s="3" t="s">
        <v>192</v>
      </c>
      <c r="O41" s="28" t="s">
        <v>306</v>
      </c>
      <c r="P41" s="28" t="s">
        <v>276</v>
      </c>
      <c r="Q41" s="29">
        <v>6961489.4408</v>
      </c>
      <c r="R41" s="30">
        <v>44362</v>
      </c>
      <c r="S41" s="15" t="s">
        <v>307</v>
      </c>
      <c r="T41" s="10" t="s">
        <v>51</v>
      </c>
      <c r="U41" s="31">
        <v>45274</v>
      </c>
      <c r="V41" s="31">
        <v>44909</v>
      </c>
    </row>
    <row r="42" spans="2:22" ht="81" hidden="1" customHeight="1" x14ac:dyDescent="0.3">
      <c r="B42" s="24">
        <v>8128353</v>
      </c>
      <c r="C42" s="3" t="s">
        <v>184</v>
      </c>
      <c r="D42" s="15" t="s">
        <v>361</v>
      </c>
      <c r="E42" s="3" t="s">
        <v>8</v>
      </c>
      <c r="F42" s="3">
        <v>3017258409</v>
      </c>
      <c r="G42" s="26">
        <f>VLOOKUP(B42,[1]Hoja1!$A:$X,24,0)</f>
        <v>30876</v>
      </c>
      <c r="H42" s="3" t="s">
        <v>186</v>
      </c>
      <c r="I42" s="15" t="s">
        <v>286</v>
      </c>
      <c r="J42" s="3" t="s">
        <v>226</v>
      </c>
      <c r="K42" s="15" t="s">
        <v>362</v>
      </c>
      <c r="L42" s="15" t="s">
        <v>363</v>
      </c>
      <c r="M42" s="15" t="s">
        <v>286</v>
      </c>
      <c r="N42" s="3" t="s">
        <v>192</v>
      </c>
      <c r="O42" s="28" t="s">
        <v>364</v>
      </c>
      <c r="P42" s="28" t="s">
        <v>365</v>
      </c>
      <c r="Q42" s="29">
        <v>13007328.216</v>
      </c>
      <c r="R42" s="30">
        <v>44236</v>
      </c>
      <c r="S42" s="15" t="s">
        <v>297</v>
      </c>
      <c r="T42" s="10" t="s">
        <v>366</v>
      </c>
      <c r="U42" s="31" t="s">
        <v>303</v>
      </c>
      <c r="V42" s="31" t="s">
        <v>303</v>
      </c>
    </row>
    <row r="43" spans="2:22" ht="81" hidden="1" customHeight="1" x14ac:dyDescent="0.3">
      <c r="B43" s="24">
        <v>43977189</v>
      </c>
      <c r="C43" s="3" t="s">
        <v>196</v>
      </c>
      <c r="D43" s="15" t="s">
        <v>367</v>
      </c>
      <c r="E43" s="3" t="s">
        <v>368</v>
      </c>
      <c r="F43" s="3">
        <v>3215874509</v>
      </c>
      <c r="G43" s="26">
        <f>VLOOKUP(B43,[1]Hoja1!$A:$X,24,0)</f>
        <v>30918</v>
      </c>
      <c r="H43" s="3" t="s">
        <v>186</v>
      </c>
      <c r="I43" s="15" t="s">
        <v>221</v>
      </c>
      <c r="J43" s="3" t="s">
        <v>226</v>
      </c>
      <c r="K43" s="15" t="s">
        <v>369</v>
      </c>
      <c r="L43" s="15" t="s">
        <v>226</v>
      </c>
      <c r="M43" s="15" t="s">
        <v>191</v>
      </c>
      <c r="N43" s="3" t="s">
        <v>192</v>
      </c>
      <c r="O43" s="28" t="s">
        <v>370</v>
      </c>
      <c r="P43" s="28" t="s">
        <v>371</v>
      </c>
      <c r="Q43" s="29">
        <v>7714999.3423999995</v>
      </c>
      <c r="R43" s="30">
        <v>44816</v>
      </c>
      <c r="S43" s="15"/>
      <c r="T43" s="10" t="s">
        <v>372</v>
      </c>
      <c r="U43" s="31">
        <v>44996</v>
      </c>
      <c r="V43" s="31">
        <v>45180</v>
      </c>
    </row>
    <row r="44" spans="2:22" ht="81" hidden="1" customHeight="1" x14ac:dyDescent="0.3">
      <c r="B44" s="24">
        <v>1128447309</v>
      </c>
      <c r="C44" s="3" t="s">
        <v>184</v>
      </c>
      <c r="D44" s="15" t="s">
        <v>373</v>
      </c>
      <c r="E44" s="3" t="s">
        <v>49</v>
      </c>
      <c r="F44" s="3">
        <v>6045771361</v>
      </c>
      <c r="G44" s="26">
        <f>VLOOKUP(B44,[1]Hoja1!$A:$X,24,0)</f>
        <v>32290</v>
      </c>
      <c r="H44" s="3" t="s">
        <v>215</v>
      </c>
      <c r="I44" s="15" t="s">
        <v>313</v>
      </c>
      <c r="J44" s="3" t="s">
        <v>200</v>
      </c>
      <c r="K44" s="15" t="s">
        <v>374</v>
      </c>
      <c r="L44" s="15" t="s">
        <v>246</v>
      </c>
      <c r="M44" s="15" t="s">
        <v>235</v>
      </c>
      <c r="N44" s="3" t="s">
        <v>192</v>
      </c>
      <c r="O44" s="28" t="s">
        <v>236</v>
      </c>
      <c r="P44" s="28" t="s">
        <v>194</v>
      </c>
      <c r="Q44" s="29">
        <v>2734519.0367999999</v>
      </c>
      <c r="R44" s="30">
        <v>44245</v>
      </c>
      <c r="S44" s="15" t="s">
        <v>375</v>
      </c>
      <c r="T44" s="10" t="s">
        <v>100</v>
      </c>
      <c r="U44" s="31">
        <v>44974</v>
      </c>
      <c r="V44" s="31">
        <v>45155</v>
      </c>
    </row>
    <row r="45" spans="2:22" ht="81" hidden="1" customHeight="1" x14ac:dyDescent="0.3">
      <c r="B45" s="24">
        <v>1020496812</v>
      </c>
      <c r="C45" s="3" t="s">
        <v>184</v>
      </c>
      <c r="D45" s="15" t="s">
        <v>376</v>
      </c>
      <c r="E45" s="3" t="s">
        <v>377</v>
      </c>
      <c r="F45" s="3">
        <v>3127956769</v>
      </c>
      <c r="G45" s="26">
        <f>VLOOKUP(B45,[1]Hoja1!$A:$X,24,0)</f>
        <v>36520</v>
      </c>
      <c r="H45" s="3" t="s">
        <v>215</v>
      </c>
      <c r="I45" s="15" t="s">
        <v>313</v>
      </c>
      <c r="J45" s="3"/>
      <c r="K45" s="15"/>
      <c r="L45" s="15" t="s">
        <v>246</v>
      </c>
      <c r="M45" s="37" t="s">
        <v>235</v>
      </c>
      <c r="N45" s="3" t="s">
        <v>192</v>
      </c>
      <c r="O45" s="32" t="s">
        <v>236</v>
      </c>
      <c r="P45" s="32" t="s">
        <v>194</v>
      </c>
      <c r="Q45" s="29">
        <v>2734519.0367999999</v>
      </c>
      <c r="R45" s="30">
        <v>44978</v>
      </c>
      <c r="S45" s="15"/>
      <c r="T45" s="10"/>
      <c r="U45" s="31">
        <v>45342</v>
      </c>
      <c r="V45" s="31">
        <v>45158</v>
      </c>
    </row>
    <row r="46" spans="2:22" ht="81" hidden="1" customHeight="1" x14ac:dyDescent="0.3">
      <c r="B46" s="49">
        <v>1035303560</v>
      </c>
      <c r="C46" s="3" t="s">
        <v>196</v>
      </c>
      <c r="D46" s="15" t="s">
        <v>378</v>
      </c>
      <c r="E46" s="50" t="s">
        <v>379</v>
      </c>
      <c r="F46" s="3">
        <v>3005072423</v>
      </c>
      <c r="G46" s="34">
        <v>33154</v>
      </c>
      <c r="H46" s="3" t="s">
        <v>215</v>
      </c>
      <c r="I46" s="15" t="s">
        <v>259</v>
      </c>
      <c r="J46" s="3" t="s">
        <v>188</v>
      </c>
      <c r="K46" s="15"/>
      <c r="L46" s="15" t="s">
        <v>190</v>
      </c>
      <c r="M46" s="15" t="s">
        <v>191</v>
      </c>
      <c r="N46" s="3" t="s">
        <v>192</v>
      </c>
      <c r="O46" s="28" t="s">
        <v>275</v>
      </c>
      <c r="P46" s="32" t="s">
        <v>218</v>
      </c>
      <c r="Q46" s="29">
        <v>6207980.6903999997</v>
      </c>
      <c r="R46" s="30">
        <v>45105</v>
      </c>
      <c r="S46" s="51"/>
      <c r="T46" s="51"/>
      <c r="U46" s="51"/>
      <c r="V46" s="51"/>
    </row>
    <row r="47" spans="2:22" ht="81" hidden="1" customHeight="1" x14ac:dyDescent="0.3">
      <c r="B47" s="24">
        <v>1193547145</v>
      </c>
      <c r="C47" s="3" t="s">
        <v>196</v>
      </c>
      <c r="D47" s="15" t="s">
        <v>380</v>
      </c>
      <c r="E47" s="4" t="s">
        <v>381</v>
      </c>
      <c r="F47" s="3"/>
      <c r="G47" s="26">
        <f>VLOOKUP(B47,[1]Hoja1!$A:$X,24,0)</f>
        <v>36891</v>
      </c>
      <c r="H47" s="3" t="s">
        <v>382</v>
      </c>
      <c r="I47" s="15" t="s">
        <v>383</v>
      </c>
      <c r="J47" s="3" t="s">
        <v>188</v>
      </c>
      <c r="K47" s="15" t="s">
        <v>250</v>
      </c>
      <c r="L47" s="15" t="s">
        <v>274</v>
      </c>
      <c r="M47" s="25" t="s">
        <v>191</v>
      </c>
      <c r="N47" s="3" t="s">
        <v>192</v>
      </c>
      <c r="O47" s="32" t="s">
        <v>384</v>
      </c>
      <c r="P47" s="32" t="s">
        <v>385</v>
      </c>
      <c r="Q47" s="29">
        <v>6961489.4408</v>
      </c>
      <c r="R47" s="30">
        <v>44977</v>
      </c>
      <c r="S47" s="15"/>
      <c r="T47" s="10"/>
      <c r="U47" s="31">
        <v>45341</v>
      </c>
      <c r="V47" s="31">
        <v>45157</v>
      </c>
    </row>
    <row r="48" spans="2:22" ht="81" hidden="1" customHeight="1" x14ac:dyDescent="0.3">
      <c r="B48" s="52"/>
      <c r="C48" s="3"/>
      <c r="D48" s="15"/>
      <c r="E48" s="3"/>
      <c r="F48" s="3"/>
      <c r="G48" s="27"/>
      <c r="H48" s="15" t="s">
        <v>186</v>
      </c>
      <c r="I48" s="15" t="s">
        <v>186</v>
      </c>
      <c r="J48" s="3"/>
      <c r="K48" s="15"/>
      <c r="L48" s="15" t="s">
        <v>246</v>
      </c>
      <c r="M48" s="25" t="s">
        <v>235</v>
      </c>
      <c r="N48" s="15" t="s">
        <v>386</v>
      </c>
      <c r="O48" s="28" t="s">
        <v>236</v>
      </c>
      <c r="P48" s="28" t="s">
        <v>205</v>
      </c>
      <c r="Q48" s="29">
        <v>2734519.0367999999</v>
      </c>
      <c r="R48" s="30"/>
      <c r="S48" s="15"/>
      <c r="T48" s="10"/>
      <c r="U48" s="31"/>
      <c r="V48" s="31"/>
    </row>
    <row r="49" spans="2:22" ht="81" hidden="1" customHeight="1" x14ac:dyDescent="0.3">
      <c r="B49" s="24">
        <v>1214748113</v>
      </c>
      <c r="C49" s="3" t="s">
        <v>196</v>
      </c>
      <c r="D49" s="15" t="s">
        <v>128</v>
      </c>
      <c r="E49" s="3" t="s">
        <v>387</v>
      </c>
      <c r="F49" s="3">
        <v>3215294655</v>
      </c>
      <c r="G49" s="26">
        <f>VLOOKUP(B49,[1]Hoja1!$A:$X,24,0)</f>
        <v>36466</v>
      </c>
      <c r="H49" s="3" t="s">
        <v>240</v>
      </c>
      <c r="I49" s="15" t="s">
        <v>388</v>
      </c>
      <c r="J49" s="3" t="s">
        <v>200</v>
      </c>
      <c r="K49" s="15" t="s">
        <v>389</v>
      </c>
      <c r="L49" s="15" t="s">
        <v>202</v>
      </c>
      <c r="M49" s="15" t="s">
        <v>203</v>
      </c>
      <c r="N49" s="3" t="s">
        <v>192</v>
      </c>
      <c r="O49" s="28" t="s">
        <v>242</v>
      </c>
      <c r="P49" s="28" t="s">
        <v>205</v>
      </c>
      <c r="Q49" s="29">
        <v>3528546.5735999998</v>
      </c>
      <c r="R49" s="30">
        <v>44978</v>
      </c>
      <c r="S49" s="15"/>
      <c r="T49" s="10"/>
      <c r="U49" s="31">
        <v>45342</v>
      </c>
      <c r="V49" s="31">
        <v>45158</v>
      </c>
    </row>
    <row r="50" spans="2:22" ht="81" hidden="1" customHeight="1" x14ac:dyDescent="0.3">
      <c r="B50" s="24">
        <v>1035282122</v>
      </c>
      <c r="C50" s="3" t="s">
        <v>196</v>
      </c>
      <c r="D50" s="15" t="s">
        <v>390</v>
      </c>
      <c r="E50" s="3" t="s">
        <v>43</v>
      </c>
      <c r="F50" s="3">
        <v>3507937097</v>
      </c>
      <c r="G50" s="34">
        <f>VLOOKUP(B50,[1]Hoja1!$A:$X,24,0)</f>
        <v>31706</v>
      </c>
      <c r="H50" s="3" t="s">
        <v>215</v>
      </c>
      <c r="I50" s="15" t="s">
        <v>259</v>
      </c>
      <c r="J50" s="3" t="s">
        <v>188</v>
      </c>
      <c r="K50" s="15" t="s">
        <v>391</v>
      </c>
      <c r="L50" s="15" t="s">
        <v>274</v>
      </c>
      <c r="M50" s="15" t="s">
        <v>191</v>
      </c>
      <c r="N50" s="3" t="s">
        <v>192</v>
      </c>
      <c r="O50" s="28" t="s">
        <v>275</v>
      </c>
      <c r="P50" s="28" t="s">
        <v>276</v>
      </c>
      <c r="Q50" s="29">
        <v>6961489.4408</v>
      </c>
      <c r="R50" s="30">
        <v>44308</v>
      </c>
      <c r="S50" s="15" t="s">
        <v>297</v>
      </c>
      <c r="T50" s="10" t="s">
        <v>87</v>
      </c>
      <c r="U50" s="31">
        <v>45037</v>
      </c>
      <c r="V50" s="31">
        <v>45220</v>
      </c>
    </row>
    <row r="51" spans="2:22" ht="81" hidden="1" customHeight="1" x14ac:dyDescent="0.3">
      <c r="B51" s="24">
        <v>42686400</v>
      </c>
      <c r="C51" s="3" t="s">
        <v>196</v>
      </c>
      <c r="D51" s="15" t="s">
        <v>392</v>
      </c>
      <c r="E51" s="3" t="s">
        <v>106</v>
      </c>
      <c r="F51" s="3">
        <v>3116678937</v>
      </c>
      <c r="G51" s="34">
        <f>VLOOKUP(B51,[1]Hoja1!$A:$X,24,0)</f>
        <v>26745</v>
      </c>
      <c r="H51" s="3" t="s">
        <v>215</v>
      </c>
      <c r="I51" s="15" t="s">
        <v>259</v>
      </c>
      <c r="J51" s="3" t="s">
        <v>188</v>
      </c>
      <c r="K51" s="15" t="s">
        <v>393</v>
      </c>
      <c r="L51" s="15" t="s">
        <v>190</v>
      </c>
      <c r="M51" s="15" t="s">
        <v>191</v>
      </c>
      <c r="N51" s="3" t="s">
        <v>192</v>
      </c>
      <c r="O51" s="32" t="s">
        <v>394</v>
      </c>
      <c r="P51" s="32" t="s">
        <v>205</v>
      </c>
      <c r="Q51" s="29">
        <v>6207980.6903999997</v>
      </c>
      <c r="R51" s="30">
        <v>44777</v>
      </c>
      <c r="S51" s="15"/>
      <c r="T51" s="10" t="s">
        <v>65</v>
      </c>
      <c r="U51" s="31">
        <v>44960</v>
      </c>
      <c r="V51" s="31">
        <v>45141</v>
      </c>
    </row>
    <row r="52" spans="2:22" ht="81" hidden="1" customHeight="1" x14ac:dyDescent="0.3">
      <c r="B52" s="24">
        <v>1037647029</v>
      </c>
      <c r="C52" s="3" t="s">
        <v>184</v>
      </c>
      <c r="D52" s="15" t="s">
        <v>395</v>
      </c>
      <c r="E52" s="3" t="s">
        <v>396</v>
      </c>
      <c r="F52" s="3">
        <v>3046283797</v>
      </c>
      <c r="G52" s="26">
        <f>VLOOKUP(B52,[1]Hoja1!$A:$X,24,0)</f>
        <v>35068</v>
      </c>
      <c r="H52" s="3" t="s">
        <v>215</v>
      </c>
      <c r="I52" s="15" t="s">
        <v>216</v>
      </c>
      <c r="J52" s="3" t="s">
        <v>188</v>
      </c>
      <c r="K52" s="15" t="s">
        <v>397</v>
      </c>
      <c r="L52" s="15" t="s">
        <v>190</v>
      </c>
      <c r="M52" s="15" t="s">
        <v>191</v>
      </c>
      <c r="N52" s="3" t="s">
        <v>192</v>
      </c>
      <c r="O52" s="28" t="s">
        <v>217</v>
      </c>
      <c r="P52" s="28" t="s">
        <v>205</v>
      </c>
      <c r="Q52" s="29">
        <v>6207980.6903999997</v>
      </c>
      <c r="R52" s="30">
        <v>44421</v>
      </c>
      <c r="S52" s="15"/>
      <c r="T52" s="10" t="s">
        <v>398</v>
      </c>
      <c r="U52" s="31">
        <v>44970</v>
      </c>
      <c r="V52" s="31">
        <v>45151</v>
      </c>
    </row>
    <row r="53" spans="2:22" ht="81" hidden="1" customHeight="1" x14ac:dyDescent="0.3">
      <c r="B53" s="24">
        <v>21529969</v>
      </c>
      <c r="C53" s="3" t="s">
        <v>196</v>
      </c>
      <c r="D53" s="15" t="s">
        <v>399</v>
      </c>
      <c r="E53" s="3" t="s">
        <v>400</v>
      </c>
      <c r="F53" s="3">
        <v>3146445883</v>
      </c>
      <c r="G53" s="26">
        <f>VLOOKUP(B53,[1]Hoja1!$A:$X,24,0)</f>
        <v>26676</v>
      </c>
      <c r="H53" s="3" t="s">
        <v>215</v>
      </c>
      <c r="I53" s="15" t="s">
        <v>313</v>
      </c>
      <c r="J53" s="3" t="s">
        <v>188</v>
      </c>
      <c r="K53" s="15" t="s">
        <v>401</v>
      </c>
      <c r="L53" s="15" t="s">
        <v>190</v>
      </c>
      <c r="M53" s="15" t="s">
        <v>191</v>
      </c>
      <c r="N53" s="3" t="s">
        <v>192</v>
      </c>
      <c r="O53" s="28" t="s">
        <v>402</v>
      </c>
      <c r="P53" s="28" t="s">
        <v>205</v>
      </c>
      <c r="Q53" s="29">
        <v>6207980.6903999997</v>
      </c>
      <c r="R53" s="30">
        <v>44937</v>
      </c>
      <c r="S53" s="15"/>
      <c r="T53" s="10"/>
      <c r="U53" s="31">
        <v>45301</v>
      </c>
      <c r="V53" s="31">
        <v>45117</v>
      </c>
    </row>
    <row r="54" spans="2:22" ht="81" hidden="1" customHeight="1" x14ac:dyDescent="0.3">
      <c r="B54" s="24">
        <v>8466507</v>
      </c>
      <c r="C54" s="3" t="s">
        <v>184</v>
      </c>
      <c r="D54" s="15" t="s">
        <v>403</v>
      </c>
      <c r="E54" s="3" t="s">
        <v>10</v>
      </c>
      <c r="F54" s="3" t="s">
        <v>404</v>
      </c>
      <c r="G54" s="26">
        <f>VLOOKUP(B54,[1]Hoja1!$A:$X,24,0)</f>
        <v>31255</v>
      </c>
      <c r="H54" s="3" t="s">
        <v>215</v>
      </c>
      <c r="I54" s="15" t="s">
        <v>255</v>
      </c>
      <c r="J54" s="3" t="s">
        <v>200</v>
      </c>
      <c r="K54" s="15" t="s">
        <v>405</v>
      </c>
      <c r="L54" s="15" t="s">
        <v>202</v>
      </c>
      <c r="M54" s="25"/>
      <c r="N54" s="3" t="s">
        <v>192</v>
      </c>
      <c r="O54" s="28" t="s">
        <v>296</v>
      </c>
      <c r="P54" s="28" t="s">
        <v>205</v>
      </c>
      <c r="Q54" s="29">
        <v>3528546.5735999998</v>
      </c>
      <c r="R54" s="30">
        <v>42401</v>
      </c>
      <c r="S54" s="15"/>
      <c r="T54" s="10" t="s">
        <v>55</v>
      </c>
      <c r="U54" s="31">
        <v>44957</v>
      </c>
      <c r="V54" s="31">
        <v>45138</v>
      </c>
    </row>
    <row r="55" spans="2:22" ht="81" hidden="1" customHeight="1" x14ac:dyDescent="0.3">
      <c r="B55" s="24">
        <v>1038823390</v>
      </c>
      <c r="C55" s="3" t="s">
        <v>184</v>
      </c>
      <c r="D55" s="15" t="s">
        <v>406</v>
      </c>
      <c r="E55" s="3" t="s">
        <v>407</v>
      </c>
      <c r="F55" s="3">
        <v>3136918934</v>
      </c>
      <c r="G55" s="26">
        <f>VLOOKUP(B55,[1]Hoja1!$A:$X,24,0)</f>
        <v>36240</v>
      </c>
      <c r="H55" s="3" t="s">
        <v>198</v>
      </c>
      <c r="I55" s="15" t="s">
        <v>408</v>
      </c>
      <c r="J55" s="3" t="s">
        <v>188</v>
      </c>
      <c r="K55" s="15" t="str">
        <f>VLOOKUP(B55,[2]empleadosoctubre272022!$A$1:$W$90,23,0)</f>
        <v>Contador Publico</v>
      </c>
      <c r="L55" s="15" t="s">
        <v>190</v>
      </c>
      <c r="M55" s="15" t="s">
        <v>191</v>
      </c>
      <c r="N55" s="3" t="s">
        <v>192</v>
      </c>
      <c r="O55" s="28" t="s">
        <v>409</v>
      </c>
      <c r="P55" s="28" t="s">
        <v>265</v>
      </c>
      <c r="Q55" s="29">
        <v>6207980.6903999997</v>
      </c>
      <c r="R55" s="30">
        <v>44497</v>
      </c>
      <c r="S55" s="15"/>
      <c r="T55" s="10" t="s">
        <v>90</v>
      </c>
      <c r="U55" s="31">
        <v>45043</v>
      </c>
      <c r="V55" s="31">
        <v>45226</v>
      </c>
    </row>
    <row r="56" spans="2:22" ht="81" hidden="1" customHeight="1" x14ac:dyDescent="0.3">
      <c r="B56" s="24">
        <v>8406127</v>
      </c>
      <c r="C56" s="3" t="s">
        <v>184</v>
      </c>
      <c r="D56" s="15" t="s">
        <v>410</v>
      </c>
      <c r="E56" s="3" t="s">
        <v>9</v>
      </c>
      <c r="F56" s="3">
        <v>3022907044</v>
      </c>
      <c r="G56" s="26">
        <f>VLOOKUP(B56,[1]Hoja1!$A:$X,24,0)</f>
        <v>22721</v>
      </c>
      <c r="H56" s="3" t="s">
        <v>240</v>
      </c>
      <c r="I56" s="15" t="s">
        <v>291</v>
      </c>
      <c r="J56" s="3" t="s">
        <v>200</v>
      </c>
      <c r="K56" s="15" t="s">
        <v>411</v>
      </c>
      <c r="L56" s="15" t="s">
        <v>412</v>
      </c>
      <c r="M56" s="15" t="s">
        <v>203</v>
      </c>
      <c r="N56" s="3" t="s">
        <v>192</v>
      </c>
      <c r="O56" s="28" t="s">
        <v>413</v>
      </c>
      <c r="P56" s="28" t="s">
        <v>205</v>
      </c>
      <c r="Q56" s="29">
        <v>4211490.2176000001</v>
      </c>
      <c r="R56" s="30">
        <v>40546</v>
      </c>
      <c r="S56" s="15"/>
      <c r="T56" s="10" t="s">
        <v>54</v>
      </c>
      <c r="U56" s="31">
        <v>44928</v>
      </c>
      <c r="V56" s="31">
        <v>45109</v>
      </c>
    </row>
    <row r="57" spans="2:22" ht="81" hidden="1" customHeight="1" x14ac:dyDescent="0.3">
      <c r="B57" s="24">
        <v>43996941</v>
      </c>
      <c r="C57" s="3" t="s">
        <v>196</v>
      </c>
      <c r="D57" s="15" t="s">
        <v>414</v>
      </c>
      <c r="E57" s="3" t="s">
        <v>33</v>
      </c>
      <c r="F57" s="3">
        <v>3207844122</v>
      </c>
      <c r="G57" s="26">
        <f>VLOOKUP(B57,[1]Hoja1!$A:$X,24,0)</f>
        <v>30896</v>
      </c>
      <c r="H57" s="3" t="s">
        <v>198</v>
      </c>
      <c r="I57" s="15" t="s">
        <v>199</v>
      </c>
      <c r="J57" s="3" t="s">
        <v>188</v>
      </c>
      <c r="K57" s="15" t="s">
        <v>250</v>
      </c>
      <c r="L57" s="15" t="s">
        <v>190</v>
      </c>
      <c r="M57" s="15" t="s">
        <v>191</v>
      </c>
      <c r="N57" s="3" t="s">
        <v>192</v>
      </c>
      <c r="O57" s="28" t="s">
        <v>352</v>
      </c>
      <c r="P57" s="28" t="s">
        <v>344</v>
      </c>
      <c r="Q57" s="29">
        <v>6207980.6903999997</v>
      </c>
      <c r="R57" s="30">
        <v>40899</v>
      </c>
      <c r="S57" s="15"/>
      <c r="T57" s="10" t="s">
        <v>81</v>
      </c>
      <c r="U57" s="31">
        <v>45098</v>
      </c>
      <c r="V57" s="31">
        <v>44917</v>
      </c>
    </row>
    <row r="58" spans="2:22" ht="81" hidden="1" customHeight="1" x14ac:dyDescent="0.3">
      <c r="B58" s="24">
        <v>1038134465</v>
      </c>
      <c r="C58" s="3" t="s">
        <v>196</v>
      </c>
      <c r="D58" s="15" t="s">
        <v>415</v>
      </c>
      <c r="E58" s="3" t="s">
        <v>416</v>
      </c>
      <c r="F58" s="3">
        <v>3206189180</v>
      </c>
      <c r="G58" s="26">
        <f>VLOOKUP(B58,[1]Hoja1!$A:$X,24,0)</f>
        <v>35447</v>
      </c>
      <c r="H58" s="3" t="s">
        <v>329</v>
      </c>
      <c r="I58" s="15" t="s">
        <v>417</v>
      </c>
      <c r="J58" s="3" t="s">
        <v>188</v>
      </c>
      <c r="K58" s="15" t="s">
        <v>418</v>
      </c>
      <c r="L58" s="15" t="s">
        <v>190</v>
      </c>
      <c r="M58" s="15" t="s">
        <v>191</v>
      </c>
      <c r="N58" s="3" t="s">
        <v>192</v>
      </c>
      <c r="O58" s="28" t="s">
        <v>419</v>
      </c>
      <c r="P58" s="28" t="s">
        <v>229</v>
      </c>
      <c r="Q58" s="29">
        <v>6207980.6903999997</v>
      </c>
      <c r="R58" s="30">
        <v>44937</v>
      </c>
      <c r="S58" s="15"/>
      <c r="T58" s="10"/>
      <c r="U58" s="31">
        <v>45301</v>
      </c>
      <c r="V58" s="31">
        <v>45117</v>
      </c>
    </row>
    <row r="59" spans="2:22" ht="81" hidden="1" customHeight="1" x14ac:dyDescent="0.3">
      <c r="B59" s="24">
        <v>43839740</v>
      </c>
      <c r="C59" s="3" t="s">
        <v>196</v>
      </c>
      <c r="D59" s="15" t="s">
        <v>420</v>
      </c>
      <c r="E59" s="3" t="s">
        <v>32</v>
      </c>
      <c r="F59" s="3">
        <v>3136950702</v>
      </c>
      <c r="G59" s="26">
        <f>VLOOKUP(B59,[1]Hoja1!$A:$X,24,0)</f>
        <v>28558</v>
      </c>
      <c r="H59" s="3" t="s">
        <v>198</v>
      </c>
      <c r="I59" s="15" t="s">
        <v>207</v>
      </c>
      <c r="J59" s="3" t="s">
        <v>188</v>
      </c>
      <c r="K59" s="15" t="s">
        <v>421</v>
      </c>
      <c r="L59" s="15" t="s">
        <v>190</v>
      </c>
      <c r="M59" s="15" t="s">
        <v>191</v>
      </c>
      <c r="N59" s="3" t="s">
        <v>192</v>
      </c>
      <c r="O59" s="28" t="s">
        <v>422</v>
      </c>
      <c r="P59" s="28" t="s">
        <v>265</v>
      </c>
      <c r="Q59" s="29">
        <v>6207980.6903999997</v>
      </c>
      <c r="R59" s="30">
        <v>42917</v>
      </c>
      <c r="S59" s="15"/>
      <c r="T59" s="10" t="s">
        <v>80</v>
      </c>
      <c r="U59" s="31">
        <v>45107</v>
      </c>
      <c r="V59" s="31">
        <v>45291</v>
      </c>
    </row>
    <row r="60" spans="2:22" ht="81" hidden="1" customHeight="1" x14ac:dyDescent="0.3">
      <c r="B60" s="24">
        <v>42691352</v>
      </c>
      <c r="C60" s="3" t="s">
        <v>196</v>
      </c>
      <c r="D60" s="15" t="s">
        <v>423</v>
      </c>
      <c r="E60" s="3" t="s">
        <v>424</v>
      </c>
      <c r="F60" s="3">
        <v>3007713487</v>
      </c>
      <c r="G60" s="26">
        <f>VLOOKUP(B60,[1]Hoja1!$A:$X,24,0)</f>
        <v>29549</v>
      </c>
      <c r="H60" s="3" t="s">
        <v>224</v>
      </c>
      <c r="I60" s="15" t="s">
        <v>225</v>
      </c>
      <c r="J60" s="3" t="s">
        <v>200</v>
      </c>
      <c r="K60" s="15" t="s">
        <v>425</v>
      </c>
      <c r="L60" s="15" t="s">
        <v>234</v>
      </c>
      <c r="M60" s="15" t="s">
        <v>235</v>
      </c>
      <c r="N60" s="3" t="s">
        <v>192</v>
      </c>
      <c r="O60" s="28" t="s">
        <v>236</v>
      </c>
      <c r="P60" s="28" t="s">
        <v>237</v>
      </c>
      <c r="Q60" s="29">
        <v>4211490.2176000001</v>
      </c>
      <c r="R60" s="30">
        <v>40546</v>
      </c>
      <c r="S60" s="15"/>
      <c r="T60" s="10" t="s">
        <v>66</v>
      </c>
      <c r="U60" s="31">
        <v>44928</v>
      </c>
      <c r="V60" s="31">
        <v>45109</v>
      </c>
    </row>
    <row r="61" spans="2:22" ht="81" hidden="1" customHeight="1" x14ac:dyDescent="0.3">
      <c r="B61" s="24">
        <v>1001579766</v>
      </c>
      <c r="C61" s="3" t="s">
        <v>196</v>
      </c>
      <c r="D61" s="15" t="s">
        <v>426</v>
      </c>
      <c r="E61" s="3" t="s">
        <v>41</v>
      </c>
      <c r="F61" s="3">
        <v>3113431149</v>
      </c>
      <c r="G61" s="26">
        <f>VLOOKUP(B61,[1]Hoja1!$A:$X,24,0)</f>
        <v>33736</v>
      </c>
      <c r="H61" s="3" t="s">
        <v>215</v>
      </c>
      <c r="I61" s="15" t="s">
        <v>216</v>
      </c>
      <c r="J61" s="3" t="s">
        <v>200</v>
      </c>
      <c r="K61" s="15" t="s">
        <v>427</v>
      </c>
      <c r="L61" s="15" t="s">
        <v>202</v>
      </c>
      <c r="M61" s="15"/>
      <c r="N61" s="3" t="s">
        <v>192</v>
      </c>
      <c r="O61" s="28" t="s">
        <v>413</v>
      </c>
      <c r="P61" s="28" t="s">
        <v>205</v>
      </c>
      <c r="Q61" s="29">
        <v>3528546.5735999998</v>
      </c>
      <c r="R61" s="30">
        <v>44300</v>
      </c>
      <c r="S61" s="15" t="s">
        <v>307</v>
      </c>
      <c r="T61" s="10" t="s">
        <v>428</v>
      </c>
      <c r="U61" s="31">
        <v>45029</v>
      </c>
      <c r="V61" s="31">
        <v>45212</v>
      </c>
    </row>
    <row r="62" spans="2:22" ht="81" hidden="1" customHeight="1" x14ac:dyDescent="0.3">
      <c r="B62" s="24">
        <v>71599182</v>
      </c>
      <c r="C62" s="3" t="s">
        <v>184</v>
      </c>
      <c r="D62" s="15" t="s">
        <v>429</v>
      </c>
      <c r="E62" s="3" t="s">
        <v>39</v>
      </c>
      <c r="F62" s="3">
        <v>3004432277</v>
      </c>
      <c r="G62" s="26">
        <f>VLOOKUP(B62,[1]Hoja1!$A:$X,24,0)</f>
        <v>21923</v>
      </c>
      <c r="H62" s="3" t="s">
        <v>152</v>
      </c>
      <c r="I62" s="15" t="s">
        <v>28</v>
      </c>
      <c r="J62" s="3" t="s">
        <v>232</v>
      </c>
      <c r="K62" s="15" t="s">
        <v>430</v>
      </c>
      <c r="L62" s="15" t="s">
        <v>431</v>
      </c>
      <c r="M62" s="15" t="s">
        <v>235</v>
      </c>
      <c r="N62" s="3" t="s">
        <v>192</v>
      </c>
      <c r="O62" s="28" t="s">
        <v>432</v>
      </c>
      <c r="P62" s="28" t="s">
        <v>229</v>
      </c>
      <c r="Q62" s="29">
        <v>2734519.0367999999</v>
      </c>
      <c r="R62" s="30">
        <v>40582</v>
      </c>
      <c r="S62" s="15"/>
      <c r="T62" s="10">
        <v>0</v>
      </c>
      <c r="U62" s="31">
        <v>44964</v>
      </c>
      <c r="V62" s="31">
        <v>45145</v>
      </c>
    </row>
    <row r="63" spans="2:22" ht="81" hidden="1" customHeight="1" x14ac:dyDescent="0.3">
      <c r="B63" s="24">
        <v>1042066005</v>
      </c>
      <c r="C63" s="3" t="s">
        <v>196</v>
      </c>
      <c r="D63" s="15" t="s">
        <v>433</v>
      </c>
      <c r="E63" s="3" t="s">
        <v>110</v>
      </c>
      <c r="F63" s="3">
        <v>3504380085</v>
      </c>
      <c r="G63" s="34">
        <f>VLOOKUP(B63,[1]Hoja1!$A:$X,24,0)</f>
        <v>35376</v>
      </c>
      <c r="H63" s="3" t="s">
        <v>186</v>
      </c>
      <c r="I63" s="15" t="s">
        <v>279</v>
      </c>
      <c r="J63" s="3" t="s">
        <v>200</v>
      </c>
      <c r="K63" s="15" t="s">
        <v>434</v>
      </c>
      <c r="L63" s="15" t="s">
        <v>202</v>
      </c>
      <c r="M63" s="15"/>
      <c r="N63" s="3" t="s">
        <v>192</v>
      </c>
      <c r="O63" s="32" t="s">
        <v>311</v>
      </c>
      <c r="P63" s="32" t="s">
        <v>205</v>
      </c>
      <c r="Q63" s="29">
        <v>3528546.5735999998</v>
      </c>
      <c r="R63" s="30">
        <v>44489</v>
      </c>
      <c r="S63" s="15"/>
      <c r="T63" s="10" t="s">
        <v>435</v>
      </c>
      <c r="U63" s="31">
        <v>45035</v>
      </c>
      <c r="V63" s="31">
        <v>44854</v>
      </c>
    </row>
    <row r="64" spans="2:22" ht="81" hidden="1" customHeight="1" x14ac:dyDescent="0.3">
      <c r="B64" s="24">
        <v>50859411</v>
      </c>
      <c r="C64" s="3" t="s">
        <v>196</v>
      </c>
      <c r="D64" s="15" t="s">
        <v>436</v>
      </c>
      <c r="E64" s="3" t="s">
        <v>34</v>
      </c>
      <c r="F64" s="3">
        <v>3105171596</v>
      </c>
      <c r="G64" s="26">
        <f>VLOOKUP(B64,[1]Hoja1!$A:$X,24,0)</f>
        <v>24661</v>
      </c>
      <c r="H64" s="15" t="s">
        <v>198</v>
      </c>
      <c r="I64" s="15" t="s">
        <v>286</v>
      </c>
      <c r="J64" s="3" t="s">
        <v>226</v>
      </c>
      <c r="K64" s="15" t="s">
        <v>250</v>
      </c>
      <c r="L64" s="15" t="s">
        <v>339</v>
      </c>
      <c r="M64" s="15" t="s">
        <v>286</v>
      </c>
      <c r="N64" s="3" t="s">
        <v>192</v>
      </c>
      <c r="O64" s="28" t="s">
        <v>437</v>
      </c>
      <c r="P64" s="28" t="s">
        <v>438</v>
      </c>
      <c r="Q64" s="29">
        <v>13007328.216</v>
      </c>
      <c r="R64" s="30">
        <v>44127</v>
      </c>
      <c r="S64" s="15" t="s">
        <v>297</v>
      </c>
      <c r="T64" s="10" t="s">
        <v>439</v>
      </c>
      <c r="U64" s="31" t="s">
        <v>303</v>
      </c>
      <c r="V64" s="31" t="s">
        <v>303</v>
      </c>
    </row>
    <row r="65" spans="2:22" ht="81" hidden="1" customHeight="1" x14ac:dyDescent="0.3">
      <c r="B65" s="24">
        <v>1036662746</v>
      </c>
      <c r="C65" s="3" t="s">
        <v>196</v>
      </c>
      <c r="D65" s="15" t="s">
        <v>440</v>
      </c>
      <c r="E65" s="3" t="s">
        <v>441</v>
      </c>
      <c r="F65" s="3">
        <v>3182147553</v>
      </c>
      <c r="G65" s="26">
        <f>VLOOKUP(B65,[1]Hoja1!$A:$X,24,0)</f>
        <v>34990</v>
      </c>
      <c r="H65" s="3" t="s">
        <v>215</v>
      </c>
      <c r="I65" s="15" t="s">
        <v>313</v>
      </c>
      <c r="J65" s="3" t="s">
        <v>226</v>
      </c>
      <c r="K65" s="15" t="s">
        <v>442</v>
      </c>
      <c r="L65" s="15" t="s">
        <v>190</v>
      </c>
      <c r="M65" s="15" t="s">
        <v>191</v>
      </c>
      <c r="N65" s="3" t="s">
        <v>192</v>
      </c>
      <c r="O65" s="28" t="s">
        <v>402</v>
      </c>
      <c r="P65" s="28" t="s">
        <v>205</v>
      </c>
      <c r="Q65" s="29">
        <v>6207980.6903999997</v>
      </c>
      <c r="R65" s="30">
        <v>44543</v>
      </c>
      <c r="S65" s="15"/>
      <c r="T65" s="10" t="s">
        <v>88</v>
      </c>
      <c r="U65" s="31">
        <v>45089</v>
      </c>
      <c r="V65" s="31">
        <v>44908</v>
      </c>
    </row>
    <row r="66" spans="2:22" ht="81" hidden="1" customHeight="1" x14ac:dyDescent="0.3">
      <c r="B66" s="24">
        <v>39410351</v>
      </c>
      <c r="C66" s="3" t="s">
        <v>196</v>
      </c>
      <c r="D66" s="15" t="s">
        <v>443</v>
      </c>
      <c r="E66" s="3" t="s">
        <v>107</v>
      </c>
      <c r="F66" s="3">
        <v>3007875156</v>
      </c>
      <c r="G66" s="26">
        <f>VLOOKUP(B66,[1]Hoja1!$A:$X,24,0)</f>
        <v>26458</v>
      </c>
      <c r="H66" s="3" t="s">
        <v>198</v>
      </c>
      <c r="I66" s="15" t="s">
        <v>199</v>
      </c>
      <c r="J66" s="3" t="s">
        <v>226</v>
      </c>
      <c r="K66" s="15" t="s">
        <v>444</v>
      </c>
      <c r="L66" s="15" t="s">
        <v>209</v>
      </c>
      <c r="M66" s="15" t="s">
        <v>191</v>
      </c>
      <c r="N66" s="3" t="s">
        <v>192</v>
      </c>
      <c r="O66" s="28" t="s">
        <v>445</v>
      </c>
      <c r="P66" s="28" t="s">
        <v>211</v>
      </c>
      <c r="Q66" s="29">
        <v>8468509.243999999</v>
      </c>
      <c r="R66" s="30">
        <v>44470</v>
      </c>
      <c r="S66" s="15"/>
      <c r="T66" s="10" t="s">
        <v>63</v>
      </c>
      <c r="U66" s="31">
        <v>45016</v>
      </c>
      <c r="V66" s="31">
        <v>45199</v>
      </c>
    </row>
    <row r="67" spans="2:22" ht="81" hidden="1" customHeight="1" x14ac:dyDescent="0.3">
      <c r="B67" s="24">
        <v>41961887</v>
      </c>
      <c r="C67" s="3" t="s">
        <v>196</v>
      </c>
      <c r="D67" s="15" t="s">
        <v>446</v>
      </c>
      <c r="E67" s="3" t="s">
        <v>17</v>
      </c>
      <c r="F67" s="3">
        <v>3136299695</v>
      </c>
      <c r="G67" s="26">
        <f>VLOOKUP(B67,[1]Hoja1!$A:$X,24,0)</f>
        <v>31164</v>
      </c>
      <c r="H67" s="3" t="s">
        <v>215</v>
      </c>
      <c r="I67" s="15" t="s">
        <v>313</v>
      </c>
      <c r="J67" s="3" t="s">
        <v>188</v>
      </c>
      <c r="K67" s="15" t="s">
        <v>447</v>
      </c>
      <c r="L67" s="15" t="s">
        <v>190</v>
      </c>
      <c r="M67" s="15" t="s">
        <v>191</v>
      </c>
      <c r="N67" s="3" t="s">
        <v>192</v>
      </c>
      <c r="O67" s="28" t="s">
        <v>261</v>
      </c>
      <c r="P67" s="28" t="s">
        <v>205</v>
      </c>
      <c r="Q67" s="29">
        <v>6207980.6903999997</v>
      </c>
      <c r="R67" s="30">
        <v>44208</v>
      </c>
      <c r="S67" s="15" t="s">
        <v>212</v>
      </c>
      <c r="T67" s="10" t="s">
        <v>64</v>
      </c>
      <c r="U67" s="31">
        <v>44937</v>
      </c>
      <c r="V67" s="31">
        <v>45118</v>
      </c>
    </row>
    <row r="68" spans="2:22" ht="81" hidden="1" customHeight="1" x14ac:dyDescent="0.3">
      <c r="B68" s="24">
        <v>1128414128</v>
      </c>
      <c r="C68" s="3" t="s">
        <v>196</v>
      </c>
      <c r="D68" s="15" t="s">
        <v>448</v>
      </c>
      <c r="E68" s="3" t="s">
        <v>48</v>
      </c>
      <c r="F68" s="3">
        <v>3137083523</v>
      </c>
      <c r="G68" s="26">
        <f>VLOOKUP(B68,[1]Hoja1!$A:$X,24,0)</f>
        <v>32127</v>
      </c>
      <c r="H68" s="3" t="s">
        <v>224</v>
      </c>
      <c r="I68" s="15" t="s">
        <v>225</v>
      </c>
      <c r="J68" s="3" t="s">
        <v>226</v>
      </c>
      <c r="K68" s="15" t="s">
        <v>449</v>
      </c>
      <c r="L68" s="15" t="s">
        <v>190</v>
      </c>
      <c r="M68" s="15" t="s">
        <v>191</v>
      </c>
      <c r="N68" s="3" t="s">
        <v>192</v>
      </c>
      <c r="O68" s="28" t="s">
        <v>306</v>
      </c>
      <c r="P68" s="28" t="s">
        <v>229</v>
      </c>
      <c r="Q68" s="29">
        <v>6207980.6903999997</v>
      </c>
      <c r="R68" s="30">
        <v>44208</v>
      </c>
      <c r="S68" s="15"/>
      <c r="T68" s="10" t="s">
        <v>99</v>
      </c>
      <c r="U68" s="31">
        <v>44937</v>
      </c>
      <c r="V68" s="31">
        <v>45118</v>
      </c>
    </row>
    <row r="69" spans="2:22" ht="81" hidden="1" customHeight="1" x14ac:dyDescent="0.3">
      <c r="B69" s="24"/>
      <c r="C69" s="3"/>
      <c r="D69" s="15"/>
      <c r="E69" s="3"/>
      <c r="F69" s="3"/>
      <c r="G69" s="26"/>
      <c r="H69" s="3" t="s">
        <v>240</v>
      </c>
      <c r="I69" s="15" t="s">
        <v>388</v>
      </c>
      <c r="J69" s="3" t="s">
        <v>188</v>
      </c>
      <c r="K69" s="15" t="s">
        <v>450</v>
      </c>
      <c r="L69" s="15" t="s">
        <v>190</v>
      </c>
      <c r="M69" s="15" t="s">
        <v>191</v>
      </c>
      <c r="N69" s="3" t="s">
        <v>386</v>
      </c>
      <c r="O69" s="28" t="s">
        <v>451</v>
      </c>
      <c r="P69" s="28" t="s">
        <v>229</v>
      </c>
      <c r="Q69" s="29">
        <v>6207980.6903999997</v>
      </c>
      <c r="R69" s="30"/>
      <c r="S69" s="15"/>
      <c r="T69" s="10"/>
      <c r="U69" s="31"/>
      <c r="V69" s="31"/>
    </row>
    <row r="70" spans="2:22" ht="81" hidden="1" customHeight="1" x14ac:dyDescent="0.3">
      <c r="B70" s="24">
        <v>43110150</v>
      </c>
      <c r="C70" s="3" t="s">
        <v>196</v>
      </c>
      <c r="D70" s="15" t="s">
        <v>452</v>
      </c>
      <c r="E70" s="3" t="s">
        <v>22</v>
      </c>
      <c r="F70" s="3">
        <v>3002453222</v>
      </c>
      <c r="G70" s="34">
        <f>VLOOKUP(B70,[1]Hoja1!$A:$X,24,0)</f>
        <v>28983</v>
      </c>
      <c r="H70" s="3" t="s">
        <v>224</v>
      </c>
      <c r="I70" s="15" t="s">
        <v>225</v>
      </c>
      <c r="J70" s="3" t="s">
        <v>188</v>
      </c>
      <c r="K70" s="15" t="s">
        <v>453</v>
      </c>
      <c r="L70" s="15" t="s">
        <v>190</v>
      </c>
      <c r="M70" s="15" t="s">
        <v>191</v>
      </c>
      <c r="N70" s="3" t="s">
        <v>192</v>
      </c>
      <c r="O70" s="32" t="s">
        <v>454</v>
      </c>
      <c r="P70" s="32" t="s">
        <v>229</v>
      </c>
      <c r="Q70" s="29">
        <v>6207980.6903999997</v>
      </c>
      <c r="R70" s="30">
        <v>40630</v>
      </c>
      <c r="S70" s="15"/>
      <c r="T70" s="10" t="s">
        <v>71</v>
      </c>
      <c r="U70" s="31">
        <v>45012</v>
      </c>
      <c r="V70" s="31">
        <v>45196</v>
      </c>
    </row>
    <row r="71" spans="2:22" ht="81" hidden="1" customHeight="1" x14ac:dyDescent="0.3">
      <c r="B71" s="24">
        <v>9735466</v>
      </c>
      <c r="C71" s="3" t="s">
        <v>184</v>
      </c>
      <c r="D71" s="15" t="s">
        <v>455</v>
      </c>
      <c r="E71" s="3" t="s">
        <v>11</v>
      </c>
      <c r="F71" s="3">
        <v>3116700130</v>
      </c>
      <c r="G71" s="26">
        <f>VLOOKUP(B71,[1]Hoja1!$A:$X,24,0)</f>
        <v>30283</v>
      </c>
      <c r="H71" s="3" t="s">
        <v>382</v>
      </c>
      <c r="I71" s="15" t="s">
        <v>383</v>
      </c>
      <c r="J71" s="3" t="s">
        <v>188</v>
      </c>
      <c r="K71" s="15" t="s">
        <v>250</v>
      </c>
      <c r="L71" s="15" t="s">
        <v>274</v>
      </c>
      <c r="M71" s="15" t="s">
        <v>191</v>
      </c>
      <c r="N71" s="3" t="s">
        <v>192</v>
      </c>
      <c r="O71" s="28" t="s">
        <v>384</v>
      </c>
      <c r="P71" s="28" t="s">
        <v>385</v>
      </c>
      <c r="Q71" s="29">
        <v>6961489.4408</v>
      </c>
      <c r="R71" s="30">
        <v>44588</v>
      </c>
      <c r="S71" s="15"/>
      <c r="T71" s="10" t="s">
        <v>56</v>
      </c>
      <c r="U71" s="31">
        <v>44952</v>
      </c>
      <c r="V71" s="31">
        <v>45132</v>
      </c>
    </row>
    <row r="72" spans="2:22" ht="81" hidden="1" customHeight="1" x14ac:dyDescent="0.3">
      <c r="B72" s="24">
        <v>1042213887</v>
      </c>
      <c r="C72" s="3" t="s">
        <v>184</v>
      </c>
      <c r="D72" s="15" t="s">
        <v>456</v>
      </c>
      <c r="E72" s="3" t="s">
        <v>111</v>
      </c>
      <c r="F72" s="3">
        <v>3004259836</v>
      </c>
      <c r="G72" s="34">
        <f>VLOOKUP(B72,[1]Hoja1!$A:$X,24,0)</f>
        <v>35251</v>
      </c>
      <c r="H72" s="3" t="s">
        <v>215</v>
      </c>
      <c r="I72" s="15" t="s">
        <v>255</v>
      </c>
      <c r="J72" s="3" t="s">
        <v>200</v>
      </c>
      <c r="K72" s="15" t="s">
        <v>457</v>
      </c>
      <c r="L72" s="15" t="s">
        <v>202</v>
      </c>
      <c r="M72" s="15"/>
      <c r="N72" s="3" t="s">
        <v>192</v>
      </c>
      <c r="O72" s="32" t="s">
        <v>296</v>
      </c>
      <c r="P72" s="32" t="s">
        <v>205</v>
      </c>
      <c r="Q72" s="29">
        <v>3528546.5735999998</v>
      </c>
      <c r="R72" s="30">
        <v>44438</v>
      </c>
      <c r="S72" s="15"/>
      <c r="T72" s="10" t="s">
        <v>95</v>
      </c>
      <c r="U72" s="31">
        <v>44985</v>
      </c>
      <c r="V72" s="31">
        <v>45168</v>
      </c>
    </row>
    <row r="73" spans="2:22" ht="81" hidden="1" customHeight="1" x14ac:dyDescent="0.3">
      <c r="B73" s="24">
        <v>1037603412</v>
      </c>
      <c r="C73" s="3" t="s">
        <v>196</v>
      </c>
      <c r="D73" s="15" t="s">
        <v>458</v>
      </c>
      <c r="E73" s="3" t="s">
        <v>459</v>
      </c>
      <c r="F73" s="3">
        <v>3004907706</v>
      </c>
      <c r="G73" s="26">
        <f>VLOOKUP(B73,[1]Hoja1!$A:$X,24,0)</f>
        <v>32953</v>
      </c>
      <c r="H73" s="3" t="s">
        <v>198</v>
      </c>
      <c r="I73" s="15" t="s">
        <v>199</v>
      </c>
      <c r="J73" s="3" t="s">
        <v>200</v>
      </c>
      <c r="K73" s="15" t="s">
        <v>460</v>
      </c>
      <c r="L73" s="15" t="s">
        <v>202</v>
      </c>
      <c r="M73" s="15"/>
      <c r="N73" s="3" t="s">
        <v>192</v>
      </c>
      <c r="O73" s="28" t="s">
        <v>204</v>
      </c>
      <c r="P73" s="28" t="s">
        <v>205</v>
      </c>
      <c r="Q73" s="29">
        <v>3528546.5735999998</v>
      </c>
      <c r="R73" s="30">
        <v>44510</v>
      </c>
      <c r="S73" s="15"/>
      <c r="T73" s="10" t="s">
        <v>461</v>
      </c>
      <c r="U73" s="31">
        <v>45055</v>
      </c>
      <c r="V73" s="31">
        <v>44875</v>
      </c>
    </row>
    <row r="74" spans="2:22" ht="81" hidden="1" customHeight="1" x14ac:dyDescent="0.3">
      <c r="B74" s="24">
        <v>43606520</v>
      </c>
      <c r="C74" s="3" t="s">
        <v>196</v>
      </c>
      <c r="D74" s="15" t="s">
        <v>462</v>
      </c>
      <c r="E74" s="3" t="s">
        <v>463</v>
      </c>
      <c r="F74" s="3">
        <v>3146309464</v>
      </c>
      <c r="G74" s="26">
        <f>VLOOKUP(B74,[1]Hoja1!$A:$X,24,0)</f>
        <v>27715</v>
      </c>
      <c r="H74" s="3" t="s">
        <v>215</v>
      </c>
      <c r="I74" s="15" t="s">
        <v>259</v>
      </c>
      <c r="J74" s="3" t="s">
        <v>226</v>
      </c>
      <c r="K74" s="15" t="s">
        <v>284</v>
      </c>
      <c r="L74" s="15" t="s">
        <v>209</v>
      </c>
      <c r="M74" s="15" t="s">
        <v>191</v>
      </c>
      <c r="N74" s="3" t="s">
        <v>192</v>
      </c>
      <c r="O74" s="38" t="s">
        <v>464</v>
      </c>
      <c r="P74" s="28" t="s">
        <v>465</v>
      </c>
      <c r="Q74" s="29">
        <v>8468509.243999999</v>
      </c>
      <c r="R74" s="30">
        <v>44809</v>
      </c>
      <c r="S74" s="15"/>
      <c r="T74" s="10">
        <v>0</v>
      </c>
      <c r="U74" s="31">
        <v>44989</v>
      </c>
      <c r="V74" s="31">
        <v>45173</v>
      </c>
    </row>
    <row r="75" spans="2:22" ht="81" hidden="1" customHeight="1" x14ac:dyDescent="0.3">
      <c r="B75" s="24">
        <v>43490835</v>
      </c>
      <c r="C75" s="3" t="s">
        <v>196</v>
      </c>
      <c r="D75" s="15" t="s">
        <v>466</v>
      </c>
      <c r="E75" s="3" t="s">
        <v>26</v>
      </c>
      <c r="F75" s="3">
        <v>3023629088</v>
      </c>
      <c r="G75" s="26">
        <f>VLOOKUP(B75,[1]Hoja1!$A:$X,24,0)</f>
        <v>27703</v>
      </c>
      <c r="H75" s="3" t="s">
        <v>215</v>
      </c>
      <c r="I75" s="15" t="s">
        <v>259</v>
      </c>
      <c r="J75" s="3" t="s">
        <v>232</v>
      </c>
      <c r="K75" s="15" t="s">
        <v>233</v>
      </c>
      <c r="L75" s="15" t="s">
        <v>246</v>
      </c>
      <c r="M75" s="15" t="s">
        <v>235</v>
      </c>
      <c r="N75" s="3" t="s">
        <v>192</v>
      </c>
      <c r="O75" s="32" t="s">
        <v>236</v>
      </c>
      <c r="P75" s="32" t="s">
        <v>229</v>
      </c>
      <c r="Q75" s="29">
        <v>2734519.0367999999</v>
      </c>
      <c r="R75" s="30">
        <v>41849</v>
      </c>
      <c r="S75" s="15"/>
      <c r="T75" s="10" t="s">
        <v>73</v>
      </c>
      <c r="U75" s="31">
        <v>44954</v>
      </c>
      <c r="V75" s="31">
        <v>45135</v>
      </c>
    </row>
    <row r="76" spans="2:22" ht="81" hidden="1" customHeight="1" x14ac:dyDescent="0.3">
      <c r="B76" s="24">
        <v>43431438</v>
      </c>
      <c r="C76" s="3" t="s">
        <v>196</v>
      </c>
      <c r="D76" s="15" t="s">
        <v>467</v>
      </c>
      <c r="E76" s="3" t="s">
        <v>25</v>
      </c>
      <c r="F76" s="3">
        <v>3103875366</v>
      </c>
      <c r="G76" s="34">
        <f>VLOOKUP(B76,[1]Hoja1!$A:$X,24,0)</f>
        <v>23663</v>
      </c>
      <c r="H76" s="3" t="s">
        <v>382</v>
      </c>
      <c r="I76" s="15" t="s">
        <v>383</v>
      </c>
      <c r="J76" s="3" t="s">
        <v>188</v>
      </c>
      <c r="K76" s="15" t="s">
        <v>355</v>
      </c>
      <c r="L76" s="15" t="s">
        <v>274</v>
      </c>
      <c r="M76" s="15" t="s">
        <v>191</v>
      </c>
      <c r="N76" s="3" t="s">
        <v>192</v>
      </c>
      <c r="O76" s="32" t="s">
        <v>468</v>
      </c>
      <c r="P76" s="32" t="s">
        <v>385</v>
      </c>
      <c r="Q76" s="29">
        <v>6961489.4408</v>
      </c>
      <c r="R76" s="30">
        <v>42194</v>
      </c>
      <c r="S76" s="15"/>
      <c r="T76" s="10" t="s">
        <v>72</v>
      </c>
      <c r="U76" s="31">
        <v>44934</v>
      </c>
      <c r="V76" s="31">
        <v>45115</v>
      </c>
    </row>
    <row r="77" spans="2:22" ht="81" hidden="1" customHeight="1" x14ac:dyDescent="0.3">
      <c r="B77" s="24">
        <v>32350150</v>
      </c>
      <c r="C77" s="3" t="s">
        <v>196</v>
      </c>
      <c r="D77" s="15" t="s">
        <v>469</v>
      </c>
      <c r="E77" s="3" t="s">
        <v>15</v>
      </c>
      <c r="F77" s="3">
        <v>3017742932</v>
      </c>
      <c r="G77" s="34">
        <f>VLOOKUP(B77,[1]Hoja1!$A:$X,24,0)</f>
        <v>29768</v>
      </c>
      <c r="H77" s="3" t="s">
        <v>186</v>
      </c>
      <c r="I77" s="15" t="s">
        <v>221</v>
      </c>
      <c r="J77" s="3" t="s">
        <v>188</v>
      </c>
      <c r="K77" s="15" t="s">
        <v>355</v>
      </c>
      <c r="L77" s="15" t="s">
        <v>274</v>
      </c>
      <c r="M77" s="15" t="s">
        <v>191</v>
      </c>
      <c r="N77" s="3" t="s">
        <v>192</v>
      </c>
      <c r="O77" s="32" t="s">
        <v>470</v>
      </c>
      <c r="P77" s="32" t="s">
        <v>471</v>
      </c>
      <c r="Q77" s="29">
        <v>6961489.4408</v>
      </c>
      <c r="R77" s="30">
        <v>44208</v>
      </c>
      <c r="S77" s="15" t="s">
        <v>212</v>
      </c>
      <c r="T77" s="10" t="s">
        <v>61</v>
      </c>
      <c r="U77" s="31">
        <v>44937</v>
      </c>
      <c r="V77" s="31">
        <v>45118</v>
      </c>
    </row>
    <row r="78" spans="2:22" ht="81" hidden="1" customHeight="1" x14ac:dyDescent="0.3">
      <c r="B78" s="24">
        <v>32252446</v>
      </c>
      <c r="C78" s="3" t="s">
        <v>196</v>
      </c>
      <c r="D78" s="15" t="s">
        <v>472</v>
      </c>
      <c r="E78" s="3" t="s">
        <v>473</v>
      </c>
      <c r="F78" s="3">
        <v>3135239693</v>
      </c>
      <c r="G78" s="26">
        <f>VLOOKUP(B78,[1]Hoja1!$A:$X,24,0)</f>
        <v>24783</v>
      </c>
      <c r="H78" s="3" t="s">
        <v>215</v>
      </c>
      <c r="I78" s="15" t="s">
        <v>216</v>
      </c>
      <c r="J78" s="3" t="s">
        <v>188</v>
      </c>
      <c r="K78" s="15" t="s">
        <v>474</v>
      </c>
      <c r="L78" s="15" t="s">
        <v>190</v>
      </c>
      <c r="M78" s="15" t="s">
        <v>191</v>
      </c>
      <c r="N78" s="3" t="s">
        <v>192</v>
      </c>
      <c r="O78" s="28" t="s">
        <v>217</v>
      </c>
      <c r="P78" s="28" t="s">
        <v>205</v>
      </c>
      <c r="Q78" s="29">
        <v>6207980.6903999997</v>
      </c>
      <c r="R78" s="30">
        <v>44511</v>
      </c>
      <c r="S78" s="15"/>
      <c r="T78" s="10" t="s">
        <v>60</v>
      </c>
      <c r="U78" s="31">
        <v>45056</v>
      </c>
      <c r="V78" s="31">
        <v>44876</v>
      </c>
    </row>
    <row r="79" spans="2:22" ht="81" hidden="1" customHeight="1" x14ac:dyDescent="0.3">
      <c r="B79" s="24">
        <v>1020414624</v>
      </c>
      <c r="C79" s="3" t="s">
        <v>196</v>
      </c>
      <c r="D79" s="15" t="s">
        <v>475</v>
      </c>
      <c r="E79" s="3" t="s">
        <v>476</v>
      </c>
      <c r="F79" s="3">
        <v>3164401725</v>
      </c>
      <c r="G79" s="26">
        <f>VLOOKUP(B79,[1]Hoja1!$A:$X,24,0)</f>
        <v>32336</v>
      </c>
      <c r="H79" s="3" t="s">
        <v>215</v>
      </c>
      <c r="I79" s="15" t="s">
        <v>259</v>
      </c>
      <c r="J79" s="3"/>
      <c r="K79" s="15"/>
      <c r="L79" s="15" t="s">
        <v>190</v>
      </c>
      <c r="M79" s="15" t="s">
        <v>191</v>
      </c>
      <c r="N79" s="3" t="s">
        <v>192</v>
      </c>
      <c r="O79" s="28" t="s">
        <v>275</v>
      </c>
      <c r="P79" s="28" t="s">
        <v>218</v>
      </c>
      <c r="Q79" s="29">
        <v>6207980.6903999997</v>
      </c>
      <c r="R79" s="30">
        <v>44952</v>
      </c>
      <c r="S79" s="15"/>
      <c r="T79" s="10"/>
      <c r="U79" s="31">
        <v>45316</v>
      </c>
      <c r="V79" s="31">
        <v>45132</v>
      </c>
    </row>
    <row r="80" spans="2:22" ht="81" hidden="1" customHeight="1" x14ac:dyDescent="0.3">
      <c r="B80" s="24">
        <v>98500577</v>
      </c>
      <c r="C80" s="3" t="s">
        <v>184</v>
      </c>
      <c r="D80" s="15" t="s">
        <v>477</v>
      </c>
      <c r="E80" s="3" t="s">
        <v>478</v>
      </c>
      <c r="F80" s="3">
        <v>3127376719</v>
      </c>
      <c r="G80" s="26">
        <f>VLOOKUP(B80,[1]Hoja1!$A:$X,24,0)</f>
        <v>23584</v>
      </c>
      <c r="H80" s="3" t="s">
        <v>215</v>
      </c>
      <c r="I80" s="15" t="s">
        <v>313</v>
      </c>
      <c r="J80" s="3" t="s">
        <v>188</v>
      </c>
      <c r="K80" s="15" t="s">
        <v>479</v>
      </c>
      <c r="L80" s="15" t="s">
        <v>274</v>
      </c>
      <c r="M80" s="15" t="s">
        <v>191</v>
      </c>
      <c r="N80" s="3" t="s">
        <v>192</v>
      </c>
      <c r="O80" s="28" t="s">
        <v>402</v>
      </c>
      <c r="P80" s="28" t="s">
        <v>321</v>
      </c>
      <c r="Q80" s="29">
        <v>6961489.4408</v>
      </c>
      <c r="R80" s="30">
        <v>44820</v>
      </c>
      <c r="S80" s="15"/>
      <c r="T80" s="10" t="s">
        <v>480</v>
      </c>
      <c r="U80" s="31">
        <v>45000</v>
      </c>
      <c r="V80" s="31">
        <v>45184</v>
      </c>
    </row>
    <row r="81" spans="2:22" ht="81" hidden="1" customHeight="1" x14ac:dyDescent="0.3">
      <c r="B81" s="24">
        <v>3420589</v>
      </c>
      <c r="C81" s="3" t="s">
        <v>184</v>
      </c>
      <c r="D81" s="15" t="s">
        <v>481</v>
      </c>
      <c r="E81" s="3" t="s">
        <v>482</v>
      </c>
      <c r="F81" s="3">
        <v>3117552692</v>
      </c>
      <c r="G81" s="34">
        <f>VLOOKUP(B81,[1]Hoja1!$A:$X,24,0)</f>
        <v>22523</v>
      </c>
      <c r="H81" s="3" t="s">
        <v>198</v>
      </c>
      <c r="I81" s="15" t="s">
        <v>207</v>
      </c>
      <c r="J81" s="3" t="s">
        <v>200</v>
      </c>
      <c r="K81" s="15"/>
      <c r="L81" s="15" t="s">
        <v>202</v>
      </c>
      <c r="M81" s="15"/>
      <c r="N81" s="3" t="s">
        <v>192</v>
      </c>
      <c r="O81" s="28" t="s">
        <v>483</v>
      </c>
      <c r="P81" s="28" t="s">
        <v>265</v>
      </c>
      <c r="Q81" s="29">
        <v>3528546.5735999998</v>
      </c>
      <c r="R81" s="30">
        <v>45000</v>
      </c>
      <c r="S81" s="15"/>
      <c r="T81" s="10"/>
      <c r="U81" s="31"/>
      <c r="V81" s="31"/>
    </row>
    <row r="82" spans="2:22" ht="81" hidden="1" customHeight="1" x14ac:dyDescent="0.3">
      <c r="B82" s="24">
        <v>71335585</v>
      </c>
      <c r="C82" s="3" t="s">
        <v>184</v>
      </c>
      <c r="D82" s="15" t="s">
        <v>484</v>
      </c>
      <c r="E82" s="3" t="s">
        <v>37</v>
      </c>
      <c r="F82" s="3">
        <v>3017857378</v>
      </c>
      <c r="G82" s="26">
        <f>VLOOKUP(B82,[1]Hoja1!$A:$X,24,0)</f>
        <v>28781</v>
      </c>
      <c r="H82" s="3" t="s">
        <v>186</v>
      </c>
      <c r="I82" s="15" t="s">
        <v>221</v>
      </c>
      <c r="J82" s="3" t="s">
        <v>226</v>
      </c>
      <c r="K82" s="15" t="s">
        <v>485</v>
      </c>
      <c r="L82" s="15" t="s">
        <v>226</v>
      </c>
      <c r="M82" s="15" t="s">
        <v>191</v>
      </c>
      <c r="N82" s="3" t="s">
        <v>192</v>
      </c>
      <c r="O82" s="28" t="s">
        <v>370</v>
      </c>
      <c r="P82" s="28" t="s">
        <v>371</v>
      </c>
      <c r="Q82" s="29">
        <v>7714999.3423999995</v>
      </c>
      <c r="R82" s="30">
        <v>43776</v>
      </c>
      <c r="S82" s="15"/>
      <c r="T82" s="10" t="s">
        <v>85</v>
      </c>
      <c r="U82" s="31">
        <v>45052</v>
      </c>
      <c r="V82" s="31">
        <v>44872</v>
      </c>
    </row>
    <row r="83" spans="2:22" ht="81" hidden="1" customHeight="1" x14ac:dyDescent="0.3">
      <c r="B83" s="24">
        <v>70434678</v>
      </c>
      <c r="C83" s="3" t="s">
        <v>184</v>
      </c>
      <c r="D83" s="15" t="s">
        <v>486</v>
      </c>
      <c r="E83" s="3" t="s">
        <v>36</v>
      </c>
      <c r="F83" s="3">
        <v>3148973616</v>
      </c>
      <c r="G83" s="26">
        <f>VLOOKUP(B83,[1]Hoja1!$A:$X,24,0)</f>
        <v>28555</v>
      </c>
      <c r="H83" s="3" t="s">
        <v>215</v>
      </c>
      <c r="I83" s="15" t="s">
        <v>313</v>
      </c>
      <c r="J83" s="15" t="s">
        <v>226</v>
      </c>
      <c r="K83" s="15" t="s">
        <v>487</v>
      </c>
      <c r="L83" s="15" t="s">
        <v>209</v>
      </c>
      <c r="M83" s="15" t="s">
        <v>191</v>
      </c>
      <c r="N83" s="3" t="s">
        <v>192</v>
      </c>
      <c r="O83" s="28" t="s">
        <v>488</v>
      </c>
      <c r="P83" s="28" t="s">
        <v>465</v>
      </c>
      <c r="Q83" s="29">
        <v>8468509.243999999</v>
      </c>
      <c r="R83" s="30">
        <v>44214</v>
      </c>
      <c r="S83" s="15" t="s">
        <v>195</v>
      </c>
      <c r="T83" s="10" t="s">
        <v>83</v>
      </c>
      <c r="U83" s="31">
        <v>44943</v>
      </c>
      <c r="V83" s="31">
        <v>45124</v>
      </c>
    </row>
    <row r="84" spans="2:22" ht="81" hidden="1" customHeight="1" x14ac:dyDescent="0.3">
      <c r="B84" s="24">
        <v>43265100</v>
      </c>
      <c r="C84" s="3" t="s">
        <v>196</v>
      </c>
      <c r="D84" s="15" t="s">
        <v>489</v>
      </c>
      <c r="E84" s="3" t="s">
        <v>490</v>
      </c>
      <c r="F84" s="3">
        <v>3005912064</v>
      </c>
      <c r="G84" s="26" t="e">
        <f>VLOOKUP(B84,[1]Hoja1!$A:$X,24,0)</f>
        <v>#N/A</v>
      </c>
      <c r="H84" s="3" t="s">
        <v>224</v>
      </c>
      <c r="I84" s="15" t="s">
        <v>225</v>
      </c>
      <c r="J84" s="3" t="s">
        <v>188</v>
      </c>
      <c r="K84" s="15" t="str">
        <f>VLOOKUP(B84,[2]empleadosoctubre272022!$A$1:$W$90,23,0)</f>
        <v>Administracion De Empresas</v>
      </c>
      <c r="L84" s="15" t="s">
        <v>190</v>
      </c>
      <c r="M84" s="15" t="s">
        <v>191</v>
      </c>
      <c r="N84" s="3" t="s">
        <v>192</v>
      </c>
      <c r="O84" s="28" t="s">
        <v>306</v>
      </c>
      <c r="P84" s="28" t="s">
        <v>229</v>
      </c>
      <c r="Q84" s="29">
        <v>6207980.6903999997</v>
      </c>
      <c r="R84" s="30">
        <v>44837</v>
      </c>
      <c r="S84" s="15"/>
      <c r="T84" s="10"/>
      <c r="U84" s="31">
        <v>45018</v>
      </c>
      <c r="V84" s="31">
        <v>45201</v>
      </c>
    </row>
    <row r="85" spans="2:22" ht="81" hidden="1" customHeight="1" x14ac:dyDescent="0.3">
      <c r="B85" s="24">
        <v>43827766</v>
      </c>
      <c r="C85" s="3" t="s">
        <v>196</v>
      </c>
      <c r="D85" s="15" t="s">
        <v>491</v>
      </c>
      <c r="E85" s="3" t="s">
        <v>31</v>
      </c>
      <c r="F85" s="3">
        <v>3218304526</v>
      </c>
      <c r="G85" s="26">
        <f>VLOOKUP(B85,[1]Hoja1!$A:$X,24,0)</f>
        <v>26948</v>
      </c>
      <c r="H85" s="3" t="s">
        <v>186</v>
      </c>
      <c r="I85" s="15" t="s">
        <v>221</v>
      </c>
      <c r="J85" s="3" t="s">
        <v>188</v>
      </c>
      <c r="K85" s="15" t="s">
        <v>355</v>
      </c>
      <c r="L85" s="15" t="s">
        <v>274</v>
      </c>
      <c r="M85" s="15" t="s">
        <v>191</v>
      </c>
      <c r="N85" s="3" t="s">
        <v>192</v>
      </c>
      <c r="O85" s="28" t="s">
        <v>470</v>
      </c>
      <c r="P85" s="28" t="s">
        <v>471</v>
      </c>
      <c r="Q85" s="29">
        <v>6961489.4408</v>
      </c>
      <c r="R85" s="30">
        <v>44404</v>
      </c>
      <c r="S85" s="15"/>
      <c r="T85" s="10" t="s">
        <v>77</v>
      </c>
      <c r="U85" s="31">
        <v>44952</v>
      </c>
      <c r="V85" s="31">
        <v>45133</v>
      </c>
    </row>
    <row r="86" spans="2:22" ht="81" hidden="1" customHeight="1" x14ac:dyDescent="0.3">
      <c r="B86" s="24">
        <v>1020433410</v>
      </c>
      <c r="C86" s="3" t="s">
        <v>196</v>
      </c>
      <c r="D86" s="15" t="s">
        <v>492</v>
      </c>
      <c r="E86" s="3" t="s">
        <v>493</v>
      </c>
      <c r="F86" s="3">
        <v>4443448</v>
      </c>
      <c r="G86" s="26">
        <f>VLOOKUP(B86,[1]Hoja1!$A:$X,24,0)</f>
        <v>33082</v>
      </c>
      <c r="H86" s="3" t="s">
        <v>224</v>
      </c>
      <c r="I86" s="15" t="s">
        <v>225</v>
      </c>
      <c r="J86" s="3"/>
      <c r="K86" s="15"/>
      <c r="L86" s="15" t="s">
        <v>246</v>
      </c>
      <c r="M86" s="15" t="s">
        <v>235</v>
      </c>
      <c r="N86" s="3" t="s">
        <v>192</v>
      </c>
      <c r="O86" s="28" t="s">
        <v>236</v>
      </c>
      <c r="P86" s="28" t="s">
        <v>229</v>
      </c>
      <c r="Q86" s="29">
        <v>2734519.0367999999</v>
      </c>
      <c r="R86" s="30">
        <v>44988</v>
      </c>
      <c r="S86" s="15"/>
      <c r="T86" s="10"/>
      <c r="U86" s="31">
        <v>45353</v>
      </c>
      <c r="V86" s="31">
        <v>45171</v>
      </c>
    </row>
    <row r="87" spans="2:22" ht="81" hidden="1" customHeight="1" x14ac:dyDescent="0.3">
      <c r="B87" s="24">
        <v>43725616</v>
      </c>
      <c r="C87" s="3" t="s">
        <v>196</v>
      </c>
      <c r="D87" s="15" t="s">
        <v>494</v>
      </c>
      <c r="E87" s="3" t="s">
        <v>30</v>
      </c>
      <c r="F87" s="3">
        <v>3218748822</v>
      </c>
      <c r="G87" s="26">
        <f>VLOOKUP(B87,[1]Hoja1!$A:$X,24,0)</f>
        <v>25759</v>
      </c>
      <c r="H87" s="3" t="s">
        <v>198</v>
      </c>
      <c r="I87" s="15" t="s">
        <v>408</v>
      </c>
      <c r="J87" s="3" t="s">
        <v>188</v>
      </c>
      <c r="K87" s="15" t="s">
        <v>495</v>
      </c>
      <c r="L87" s="15" t="s">
        <v>209</v>
      </c>
      <c r="M87" s="15" t="s">
        <v>191</v>
      </c>
      <c r="N87" s="3" t="s">
        <v>192</v>
      </c>
      <c r="O87" s="28" t="s">
        <v>496</v>
      </c>
      <c r="P87" s="28" t="s">
        <v>211</v>
      </c>
      <c r="Q87" s="29">
        <v>8468509.243999999</v>
      </c>
      <c r="R87" s="30">
        <v>40513</v>
      </c>
      <c r="S87" s="15"/>
      <c r="T87" s="10" t="s">
        <v>76</v>
      </c>
      <c r="U87" s="31">
        <v>45077</v>
      </c>
      <c r="V87" s="31">
        <v>44896</v>
      </c>
    </row>
    <row r="88" spans="2:22" ht="81" hidden="1" customHeight="1" x14ac:dyDescent="0.3">
      <c r="B88" s="24">
        <v>15434955</v>
      </c>
      <c r="C88" s="3" t="s">
        <v>184</v>
      </c>
      <c r="D88" s="15" t="s">
        <v>497</v>
      </c>
      <c r="E88" s="3" t="s">
        <v>12</v>
      </c>
      <c r="F88" s="3">
        <v>3502119289</v>
      </c>
      <c r="G88" s="26">
        <f>VLOOKUP(B88,[1]Hoja1!$A:$X,24,0)</f>
        <v>26429</v>
      </c>
      <c r="H88" s="3" t="s">
        <v>198</v>
      </c>
      <c r="I88" s="15" t="s">
        <v>498</v>
      </c>
      <c r="J88" s="3" t="s">
        <v>188</v>
      </c>
      <c r="K88" s="15" t="s">
        <v>499</v>
      </c>
      <c r="L88" s="15" t="s">
        <v>500</v>
      </c>
      <c r="M88" s="15" t="s">
        <v>191</v>
      </c>
      <c r="N88" s="3" t="s">
        <v>192</v>
      </c>
      <c r="O88" s="28" t="s">
        <v>501</v>
      </c>
      <c r="P88" s="28" t="s">
        <v>465</v>
      </c>
      <c r="Q88" s="29">
        <v>8468509.243999999</v>
      </c>
      <c r="R88" s="30">
        <v>44138</v>
      </c>
      <c r="S88" s="15" t="s">
        <v>297</v>
      </c>
      <c r="T88" s="10" t="s">
        <v>58</v>
      </c>
      <c r="U88" s="31"/>
      <c r="V88" s="31" t="s">
        <v>303</v>
      </c>
    </row>
    <row r="89" spans="2:22" ht="81" hidden="1" customHeight="1" x14ac:dyDescent="0.3">
      <c r="B89" s="24">
        <v>1152209882</v>
      </c>
      <c r="C89" s="3" t="s">
        <v>184</v>
      </c>
      <c r="D89" s="15" t="s">
        <v>502</v>
      </c>
      <c r="E89" s="3" t="s">
        <v>503</v>
      </c>
      <c r="F89" s="3" t="s">
        <v>504</v>
      </c>
      <c r="G89" s="26">
        <f>VLOOKUP(B89,[1]Hoja1!$A:$X,24,0)</f>
        <v>34949</v>
      </c>
      <c r="H89" s="3" t="s">
        <v>215</v>
      </c>
      <c r="I89" s="15" t="s">
        <v>259</v>
      </c>
      <c r="J89" s="3" t="s">
        <v>200</v>
      </c>
      <c r="K89" s="15" t="s">
        <v>505</v>
      </c>
      <c r="L89" s="15" t="s">
        <v>202</v>
      </c>
      <c r="M89" s="15"/>
      <c r="N89" s="3" t="s">
        <v>192</v>
      </c>
      <c r="O89" s="28" t="s">
        <v>242</v>
      </c>
      <c r="P89" s="28" t="s">
        <v>350</v>
      </c>
      <c r="Q89" s="29">
        <v>3528546.5735999998</v>
      </c>
      <c r="R89" s="30">
        <v>44825</v>
      </c>
      <c r="S89" s="15"/>
      <c r="T89" s="10" t="s">
        <v>101</v>
      </c>
      <c r="U89" s="31">
        <v>45005</v>
      </c>
      <c r="V89" s="31">
        <v>45189</v>
      </c>
    </row>
    <row r="90" spans="2:22" ht="81" hidden="1" customHeight="1" x14ac:dyDescent="0.3">
      <c r="B90" s="24">
        <v>39299855</v>
      </c>
      <c r="C90" s="3" t="s">
        <v>196</v>
      </c>
      <c r="D90" s="15" t="s">
        <v>506</v>
      </c>
      <c r="E90" s="3" t="s">
        <v>16</v>
      </c>
      <c r="F90" s="3">
        <v>3214183136</v>
      </c>
      <c r="G90" s="26">
        <f>VLOOKUP(B90,[1]Hoja1!$A:$X,24,0)</f>
        <v>23210</v>
      </c>
      <c r="H90" s="3" t="s">
        <v>198</v>
      </c>
      <c r="I90" s="15" t="s">
        <v>498</v>
      </c>
      <c r="J90" s="3" t="s">
        <v>188</v>
      </c>
      <c r="K90" s="15" t="s">
        <v>507</v>
      </c>
      <c r="L90" s="15" t="s">
        <v>508</v>
      </c>
      <c r="M90" s="7" t="s">
        <v>191</v>
      </c>
      <c r="N90" s="3" t="s">
        <v>192</v>
      </c>
      <c r="O90" s="28" t="s">
        <v>509</v>
      </c>
      <c r="P90" s="28" t="s">
        <v>205</v>
      </c>
      <c r="Q90" s="29">
        <v>6207980.6903999997</v>
      </c>
      <c r="R90" s="30">
        <v>44299</v>
      </c>
      <c r="S90" s="15" t="s">
        <v>307</v>
      </c>
      <c r="T90" s="10" t="s">
        <v>62</v>
      </c>
      <c r="U90" s="31">
        <v>45028</v>
      </c>
      <c r="V90" s="31">
        <v>45211</v>
      </c>
    </row>
    <row r="91" spans="2:22" ht="81" hidden="1" customHeight="1" x14ac:dyDescent="0.3">
      <c r="B91" s="24">
        <v>1017161192</v>
      </c>
      <c r="C91" s="3" t="s">
        <v>196</v>
      </c>
      <c r="D91" s="15" t="s">
        <v>510</v>
      </c>
      <c r="E91" s="4" t="s">
        <v>511</v>
      </c>
      <c r="F91" s="3">
        <v>3127226600</v>
      </c>
      <c r="G91" s="34">
        <v>32324</v>
      </c>
      <c r="H91" s="3" t="s">
        <v>198</v>
      </c>
      <c r="I91" s="15" t="s">
        <v>408</v>
      </c>
      <c r="J91" s="3" t="s">
        <v>200</v>
      </c>
      <c r="K91" s="15" t="s">
        <v>512</v>
      </c>
      <c r="L91" s="15" t="s">
        <v>251</v>
      </c>
      <c r="M91" s="7"/>
      <c r="N91" s="3" t="s">
        <v>192</v>
      </c>
      <c r="O91" s="32" t="s">
        <v>513</v>
      </c>
      <c r="P91" s="32" t="s">
        <v>253</v>
      </c>
      <c r="Q91" s="29">
        <v>4211490.2176000001</v>
      </c>
      <c r="R91" s="30">
        <v>45062</v>
      </c>
      <c r="S91" s="15"/>
      <c r="T91" s="10"/>
      <c r="U91" s="31"/>
      <c r="V91" s="31"/>
    </row>
    <row r="92" spans="2:22" ht="81" hidden="1" customHeight="1" x14ac:dyDescent="0.3">
      <c r="B92" s="24">
        <v>15296815</v>
      </c>
      <c r="C92" s="3" t="s">
        <v>184</v>
      </c>
      <c r="D92" s="15" t="s">
        <v>514</v>
      </c>
      <c r="E92" s="3" t="s">
        <v>104</v>
      </c>
      <c r="F92" s="3">
        <v>3117541842</v>
      </c>
      <c r="G92" s="26">
        <f>VLOOKUP(B92,[1]Hoja1!$A:$X,24,0)</f>
        <v>30051</v>
      </c>
      <c r="H92" s="3" t="s">
        <v>224</v>
      </c>
      <c r="I92" s="15" t="s">
        <v>225</v>
      </c>
      <c r="J92" s="3" t="s">
        <v>188</v>
      </c>
      <c r="K92" s="15" t="s">
        <v>515</v>
      </c>
      <c r="L92" s="15" t="s">
        <v>274</v>
      </c>
      <c r="M92" s="25" t="s">
        <v>191</v>
      </c>
      <c r="N92" s="3" t="s">
        <v>192</v>
      </c>
      <c r="O92" s="32" t="s">
        <v>306</v>
      </c>
      <c r="P92" s="32" t="s">
        <v>276</v>
      </c>
      <c r="Q92" s="29">
        <v>6961489.4408</v>
      </c>
      <c r="R92" s="30">
        <v>44421</v>
      </c>
      <c r="S92" s="15"/>
      <c r="T92" s="10" t="s">
        <v>516</v>
      </c>
      <c r="U92" s="31">
        <v>44969</v>
      </c>
      <c r="V92" s="31">
        <v>45151</v>
      </c>
    </row>
    <row r="93" spans="2:22" ht="81" hidden="1" customHeight="1" x14ac:dyDescent="0.3">
      <c r="B93" s="52">
        <v>15510178</v>
      </c>
      <c r="C93" s="3" t="s">
        <v>184</v>
      </c>
      <c r="D93" s="15" t="s">
        <v>517</v>
      </c>
      <c r="E93" s="3" t="s">
        <v>13</v>
      </c>
      <c r="F93" s="3">
        <v>3176384119</v>
      </c>
      <c r="G93" s="26">
        <f>VLOOKUP(B93,[1]Hoja1!$A:$X,24,0)</f>
        <v>26244</v>
      </c>
      <c r="H93" s="3" t="s">
        <v>240</v>
      </c>
      <c r="I93" s="15" t="s">
        <v>286</v>
      </c>
      <c r="J93" s="3" t="s">
        <v>188</v>
      </c>
      <c r="K93" s="15" t="s">
        <v>518</v>
      </c>
      <c r="L93" s="15" t="s">
        <v>519</v>
      </c>
      <c r="M93" s="7" t="s">
        <v>286</v>
      </c>
      <c r="N93" s="3" t="s">
        <v>192</v>
      </c>
      <c r="O93" s="32" t="s">
        <v>520</v>
      </c>
      <c r="P93" s="32" t="s">
        <v>521</v>
      </c>
      <c r="Q93" s="29">
        <v>10742884.4312</v>
      </c>
      <c r="R93" s="30">
        <v>44124</v>
      </c>
      <c r="S93" s="15" t="s">
        <v>297</v>
      </c>
      <c r="T93" s="10" t="s">
        <v>59</v>
      </c>
      <c r="U93" s="31" t="s">
        <v>303</v>
      </c>
      <c r="V93" s="31" t="s">
        <v>303</v>
      </c>
    </row>
    <row r="94" spans="2:22" ht="81" hidden="1" customHeight="1" x14ac:dyDescent="0.3">
      <c r="B94" s="52">
        <v>71174368</v>
      </c>
      <c r="C94" s="3" t="s">
        <v>184</v>
      </c>
      <c r="D94" s="15" t="s">
        <v>522</v>
      </c>
      <c r="E94" s="3" t="s">
        <v>523</v>
      </c>
      <c r="F94" s="3">
        <v>3113379607</v>
      </c>
      <c r="G94" s="26">
        <f>VLOOKUP(B94,[1]Hoja1!$A:$X,24,0)</f>
        <v>29044</v>
      </c>
      <c r="H94" s="3" t="s">
        <v>215</v>
      </c>
      <c r="I94" s="15" t="s">
        <v>255</v>
      </c>
      <c r="J94" s="3" t="s">
        <v>200</v>
      </c>
      <c r="K94" s="15" t="s">
        <v>524</v>
      </c>
      <c r="L94" s="15" t="s">
        <v>202</v>
      </c>
      <c r="M94" s="7"/>
      <c r="N94" s="3" t="s">
        <v>192</v>
      </c>
      <c r="O94" s="32" t="s">
        <v>242</v>
      </c>
      <c r="P94" s="32" t="s">
        <v>350</v>
      </c>
      <c r="Q94" s="29">
        <v>3528546.5735999998</v>
      </c>
      <c r="R94" s="30">
        <v>44470</v>
      </c>
      <c r="S94" s="15"/>
      <c r="T94" s="10" t="s">
        <v>84</v>
      </c>
      <c r="U94" s="31">
        <v>45016</v>
      </c>
      <c r="V94" s="31">
        <v>45199</v>
      </c>
    </row>
    <row r="95" spans="2:22" ht="81" hidden="1" customHeight="1" x14ac:dyDescent="0.3">
      <c r="B95" s="53">
        <v>1041176908</v>
      </c>
      <c r="C95" s="3" t="s">
        <v>196</v>
      </c>
      <c r="D95" s="15" t="s">
        <v>525</v>
      </c>
      <c r="E95" s="3" t="s">
        <v>526</v>
      </c>
      <c r="F95" s="3">
        <v>3116500079</v>
      </c>
      <c r="G95" s="26">
        <f>VLOOKUP(B95,[1]Hoja1!$A:$X,24,0)</f>
        <v>34656</v>
      </c>
      <c r="H95" s="3" t="s">
        <v>215</v>
      </c>
      <c r="I95" s="15" t="s">
        <v>259</v>
      </c>
      <c r="J95" s="3"/>
      <c r="K95" s="15"/>
      <c r="L95" s="15" t="s">
        <v>190</v>
      </c>
      <c r="M95" s="7" t="s">
        <v>191</v>
      </c>
      <c r="N95" s="3" t="s">
        <v>192</v>
      </c>
      <c r="O95" s="28" t="s">
        <v>275</v>
      </c>
      <c r="P95" s="28" t="s">
        <v>218</v>
      </c>
      <c r="Q95" s="29">
        <v>6207980.6903999997</v>
      </c>
      <c r="R95" s="30">
        <v>45008</v>
      </c>
      <c r="S95" s="15"/>
      <c r="T95" s="10"/>
      <c r="U95" s="31"/>
      <c r="V95" s="31"/>
    </row>
    <row r="96" spans="2:22" ht="81" hidden="1" customHeight="1" x14ac:dyDescent="0.3">
      <c r="B96" s="52">
        <v>1128282092</v>
      </c>
      <c r="C96" s="3" t="s">
        <v>196</v>
      </c>
      <c r="D96" s="15" t="s">
        <v>527</v>
      </c>
      <c r="E96" s="3" t="s">
        <v>47</v>
      </c>
      <c r="F96" s="3">
        <v>3217819989</v>
      </c>
      <c r="G96" s="26">
        <f>VLOOKUP(B96,[1]Hoja1!$A:$X,24,0)</f>
        <v>32899</v>
      </c>
      <c r="H96" s="3" t="s">
        <v>329</v>
      </c>
      <c r="I96" s="15" t="s">
        <v>330</v>
      </c>
      <c r="J96" s="3" t="s">
        <v>200</v>
      </c>
      <c r="K96" s="15" t="s">
        <v>528</v>
      </c>
      <c r="L96" s="15" t="s">
        <v>251</v>
      </c>
      <c r="M96" s="37"/>
      <c r="N96" s="3" t="s">
        <v>192</v>
      </c>
      <c r="O96" s="32" t="s">
        <v>529</v>
      </c>
      <c r="P96" s="32" t="s">
        <v>253</v>
      </c>
      <c r="Q96" s="29">
        <v>4211490.2176000001</v>
      </c>
      <c r="R96" s="30">
        <v>40546</v>
      </c>
      <c r="S96" s="15"/>
      <c r="T96" s="10" t="s">
        <v>97</v>
      </c>
      <c r="U96" s="31">
        <v>44928</v>
      </c>
      <c r="V96" s="31">
        <v>45109</v>
      </c>
    </row>
    <row r="97" spans="2:22" ht="81" hidden="1" customHeight="1" x14ac:dyDescent="0.3">
      <c r="B97" s="49">
        <v>1152462426</v>
      </c>
      <c r="C97" s="36" t="s">
        <v>184</v>
      </c>
      <c r="D97" s="37" t="s">
        <v>530</v>
      </c>
      <c r="E97" s="54" t="s">
        <v>531</v>
      </c>
      <c r="F97" s="36">
        <v>3127141053</v>
      </c>
      <c r="G97" s="55">
        <v>35523</v>
      </c>
      <c r="H97" s="37" t="s">
        <v>215</v>
      </c>
      <c r="I97" s="37" t="s">
        <v>215</v>
      </c>
      <c r="J97" s="36"/>
      <c r="K97" s="37"/>
      <c r="L97" s="37" t="s">
        <v>246</v>
      </c>
      <c r="M97" s="15" t="s">
        <v>235</v>
      </c>
      <c r="N97" s="36" t="s">
        <v>192</v>
      </c>
      <c r="O97" s="56" t="s">
        <v>236</v>
      </c>
      <c r="P97" s="56" t="s">
        <v>194</v>
      </c>
      <c r="Q97" s="39">
        <v>2734519.0367999999</v>
      </c>
      <c r="R97" s="30">
        <v>45105</v>
      </c>
      <c r="S97" s="15"/>
      <c r="T97" s="10"/>
      <c r="U97" s="31"/>
      <c r="V97" s="31"/>
    </row>
    <row r="98" spans="2:22" ht="81" hidden="1" customHeight="1" x14ac:dyDescent="0.3">
      <c r="B98" s="49">
        <v>1214739221</v>
      </c>
      <c r="C98" s="3" t="s">
        <v>184</v>
      </c>
      <c r="D98" s="15" t="s">
        <v>532</v>
      </c>
      <c r="E98" s="4" t="s">
        <v>533</v>
      </c>
      <c r="F98" s="3">
        <v>3246262642</v>
      </c>
      <c r="G98" s="34">
        <v>35600</v>
      </c>
      <c r="H98" s="15" t="s">
        <v>215</v>
      </c>
      <c r="I98" s="15" t="s">
        <v>255</v>
      </c>
      <c r="J98" s="3"/>
      <c r="K98" s="15"/>
      <c r="L98" s="15" t="s">
        <v>246</v>
      </c>
      <c r="M98" s="15" t="s">
        <v>534</v>
      </c>
      <c r="N98" s="3" t="s">
        <v>192</v>
      </c>
      <c r="O98" s="32" t="s">
        <v>236</v>
      </c>
      <c r="P98" s="32" t="s">
        <v>194</v>
      </c>
      <c r="Q98" s="43">
        <v>2734519.0367999999</v>
      </c>
      <c r="R98" s="30">
        <v>45105</v>
      </c>
      <c r="S98" s="15"/>
      <c r="T98" s="10"/>
      <c r="U98" s="31"/>
      <c r="V98" s="31"/>
    </row>
    <row r="99" spans="2:22" ht="81" hidden="1" customHeight="1" x14ac:dyDescent="0.3">
      <c r="B99" s="24"/>
      <c r="C99" s="57"/>
      <c r="D99" s="15"/>
      <c r="E99" s="57"/>
      <c r="F99" s="57"/>
      <c r="G99" s="57"/>
      <c r="H99" s="58" t="s">
        <v>224</v>
      </c>
      <c r="I99" s="58" t="s">
        <v>225</v>
      </c>
      <c r="J99" s="57"/>
      <c r="K99" s="58"/>
      <c r="L99" s="58" t="s">
        <v>234</v>
      </c>
      <c r="M99" s="58" t="s">
        <v>235</v>
      </c>
      <c r="N99" s="58" t="s">
        <v>386</v>
      </c>
      <c r="O99" s="38" t="s">
        <v>236</v>
      </c>
      <c r="P99" s="38" t="s">
        <v>237</v>
      </c>
      <c r="Q99" s="39">
        <v>3528546.5735999998</v>
      </c>
      <c r="R99" s="30"/>
      <c r="S99" s="15"/>
      <c r="T99" s="10"/>
      <c r="U99" s="31"/>
      <c r="V99" s="31"/>
    </row>
    <row r="100" spans="2:22" ht="81" hidden="1" customHeight="1" x14ac:dyDescent="0.3">
      <c r="B100" s="24"/>
      <c r="C100" s="3"/>
      <c r="D100" s="15"/>
      <c r="E100" s="3"/>
      <c r="F100" s="3"/>
      <c r="G100" s="34"/>
      <c r="H100" s="15" t="s">
        <v>382</v>
      </c>
      <c r="I100" s="15" t="s">
        <v>383</v>
      </c>
      <c r="J100" s="3"/>
      <c r="K100" s="15"/>
      <c r="L100" s="15" t="s">
        <v>535</v>
      </c>
      <c r="M100" s="37" t="s">
        <v>286</v>
      </c>
      <c r="N100" s="15" t="s">
        <v>386</v>
      </c>
      <c r="O100" s="32" t="s">
        <v>536</v>
      </c>
      <c r="P100" s="32" t="s">
        <v>537</v>
      </c>
      <c r="Q100" s="43">
        <v>13007328.216</v>
      </c>
      <c r="R100" s="30"/>
      <c r="S100" s="15"/>
      <c r="T100" s="10"/>
      <c r="U100" s="31" t="s">
        <v>303</v>
      </c>
      <c r="V100" s="31" t="s">
        <v>303</v>
      </c>
    </row>
    <row r="101" spans="2:22" ht="81" hidden="1" customHeight="1" x14ac:dyDescent="0.3">
      <c r="B101" s="24"/>
      <c r="C101" s="27"/>
      <c r="D101" s="25"/>
      <c r="E101" s="27"/>
      <c r="F101" s="27"/>
      <c r="G101" s="27"/>
      <c r="H101" s="25" t="s">
        <v>329</v>
      </c>
      <c r="I101" s="25" t="s">
        <v>417</v>
      </c>
      <c r="J101" s="27"/>
      <c r="K101" s="25"/>
      <c r="L101" s="25" t="s">
        <v>519</v>
      </c>
      <c r="M101" s="15" t="s">
        <v>286</v>
      </c>
      <c r="N101" s="25" t="s">
        <v>386</v>
      </c>
      <c r="O101" s="28" t="s">
        <v>538</v>
      </c>
      <c r="P101" s="28" t="s">
        <v>539</v>
      </c>
      <c r="Q101" s="29">
        <v>10742884.4312</v>
      </c>
      <c r="R101" s="30"/>
      <c r="S101" s="15" t="s">
        <v>297</v>
      </c>
      <c r="T101" s="10"/>
      <c r="U101" s="31" t="s">
        <v>303</v>
      </c>
      <c r="V101" s="31" t="s">
        <v>303</v>
      </c>
    </row>
    <row r="102" spans="2:22" ht="81" hidden="1" customHeight="1" x14ac:dyDescent="0.3">
      <c r="B102" s="24"/>
      <c r="C102" s="3"/>
      <c r="D102" s="15"/>
      <c r="E102" s="3"/>
      <c r="F102" s="3"/>
      <c r="G102" s="27"/>
      <c r="H102" s="15" t="s">
        <v>215</v>
      </c>
      <c r="I102" s="15" t="s">
        <v>255</v>
      </c>
      <c r="J102" s="3"/>
      <c r="K102" s="15"/>
      <c r="L102" s="15" t="s">
        <v>209</v>
      </c>
      <c r="M102" s="7" t="s">
        <v>191</v>
      </c>
      <c r="N102" s="15" t="s">
        <v>386</v>
      </c>
      <c r="O102" s="28" t="s">
        <v>402</v>
      </c>
      <c r="P102" s="28" t="s">
        <v>465</v>
      </c>
      <c r="Q102" s="29">
        <v>8468509.243999999</v>
      </c>
      <c r="R102" s="30"/>
      <c r="S102" s="15"/>
      <c r="T102" s="10"/>
      <c r="U102" s="31"/>
      <c r="V102" s="31"/>
    </row>
    <row r="103" spans="2:22" ht="81" hidden="1" customHeight="1" x14ac:dyDescent="0.3">
      <c r="B103" s="24"/>
      <c r="C103" s="3"/>
      <c r="D103" s="15"/>
      <c r="E103" s="3"/>
      <c r="F103" s="3"/>
      <c r="G103" s="57"/>
      <c r="H103" s="37" t="s">
        <v>215</v>
      </c>
      <c r="I103" s="37" t="s">
        <v>216</v>
      </c>
      <c r="J103" s="3"/>
      <c r="K103" s="15"/>
      <c r="L103" s="37" t="s">
        <v>209</v>
      </c>
      <c r="M103" s="7" t="s">
        <v>191</v>
      </c>
      <c r="N103" s="37" t="s">
        <v>386</v>
      </c>
      <c r="O103" s="28" t="s">
        <v>538</v>
      </c>
      <c r="P103" s="28" t="s">
        <v>465</v>
      </c>
      <c r="Q103" s="29">
        <v>8468509.243999999</v>
      </c>
      <c r="R103" s="30"/>
      <c r="S103" s="15"/>
      <c r="T103" s="10"/>
      <c r="U103" s="31"/>
      <c r="V103" s="31"/>
    </row>
    <row r="104" spans="2:22" ht="81" hidden="1" customHeight="1" x14ac:dyDescent="0.3">
      <c r="B104" s="49">
        <v>39389055</v>
      </c>
      <c r="C104" s="3" t="s">
        <v>196</v>
      </c>
      <c r="D104" s="15" t="s">
        <v>126</v>
      </c>
      <c r="E104" s="4" t="s">
        <v>540</v>
      </c>
      <c r="F104" s="3" t="s">
        <v>541</v>
      </c>
      <c r="G104" s="34">
        <v>30507</v>
      </c>
      <c r="H104" s="15" t="s">
        <v>240</v>
      </c>
      <c r="I104" s="15" t="s">
        <v>241</v>
      </c>
      <c r="J104" s="3"/>
      <c r="K104" s="15"/>
      <c r="L104" s="15" t="s">
        <v>226</v>
      </c>
      <c r="M104" s="15" t="s">
        <v>191</v>
      </c>
      <c r="N104" s="3" t="s">
        <v>192</v>
      </c>
      <c r="O104" s="28" t="s">
        <v>542</v>
      </c>
      <c r="P104" s="28" t="s">
        <v>371</v>
      </c>
      <c r="Q104" s="29">
        <v>7714999.3424000004</v>
      </c>
      <c r="R104" s="30">
        <v>45105</v>
      </c>
      <c r="S104" s="15"/>
      <c r="T104" s="10"/>
      <c r="U104" s="31"/>
      <c r="V104" s="31"/>
    </row>
    <row r="105" spans="2:22" ht="81" hidden="1" customHeight="1" x14ac:dyDescent="0.3">
      <c r="B105" s="49">
        <v>1088321599</v>
      </c>
      <c r="C105" s="3" t="s">
        <v>196</v>
      </c>
      <c r="D105" s="15" t="s">
        <v>543</v>
      </c>
      <c r="E105" s="4" t="s">
        <v>166</v>
      </c>
      <c r="F105" s="15">
        <v>3504755013</v>
      </c>
      <c r="G105" s="59">
        <v>34586</v>
      </c>
      <c r="H105" s="15" t="s">
        <v>329</v>
      </c>
      <c r="I105" s="15" t="s">
        <v>330</v>
      </c>
      <c r="J105" s="15"/>
      <c r="K105" s="3"/>
      <c r="L105" s="15" t="s">
        <v>190</v>
      </c>
      <c r="M105" s="15" t="s">
        <v>191</v>
      </c>
      <c r="N105" s="3" t="s">
        <v>192</v>
      </c>
      <c r="O105" s="28" t="s">
        <v>544</v>
      </c>
      <c r="P105" s="28" t="s">
        <v>545</v>
      </c>
      <c r="Q105" s="29">
        <v>6207980.6903999997</v>
      </c>
      <c r="R105" s="60">
        <v>45105</v>
      </c>
      <c r="S105" s="31"/>
      <c r="T105" s="10"/>
      <c r="U105" s="31"/>
      <c r="V105" s="31"/>
    </row>
    <row r="106" spans="2:22" ht="81" hidden="1" customHeight="1" x14ac:dyDescent="0.3">
      <c r="B106" s="24">
        <v>1035830814</v>
      </c>
      <c r="C106" s="3" t="s">
        <v>196</v>
      </c>
      <c r="D106" s="15" t="s">
        <v>546</v>
      </c>
      <c r="E106" s="4" t="s">
        <v>547</v>
      </c>
      <c r="F106">
        <v>3104574141</v>
      </c>
      <c r="G106" s="26">
        <v>32687</v>
      </c>
      <c r="H106" s="15" t="s">
        <v>186</v>
      </c>
      <c r="I106" s="15" t="s">
        <v>221</v>
      </c>
      <c r="J106" s="3"/>
      <c r="K106" s="15"/>
      <c r="L106" s="15" t="s">
        <v>190</v>
      </c>
      <c r="M106" s="15" t="s">
        <v>191</v>
      </c>
      <c r="N106" s="15" t="s">
        <v>192</v>
      </c>
      <c r="O106" s="28" t="s">
        <v>222</v>
      </c>
      <c r="P106" s="28" t="s">
        <v>194</v>
      </c>
      <c r="Q106" s="29">
        <v>6207980.6903999997</v>
      </c>
      <c r="R106" s="30">
        <v>45105</v>
      </c>
      <c r="S106" s="15"/>
      <c r="T106" s="10"/>
      <c r="U106" s="31"/>
      <c r="V106" s="31"/>
    </row>
    <row r="107" spans="2:22" ht="81" hidden="1" customHeight="1" x14ac:dyDescent="0.3">
      <c r="B107" s="24"/>
      <c r="C107" s="3"/>
      <c r="D107" s="15"/>
      <c r="E107" s="3"/>
      <c r="F107" s="3"/>
      <c r="G107" s="27"/>
      <c r="H107" s="15" t="s">
        <v>186</v>
      </c>
      <c r="I107" s="15" t="s">
        <v>279</v>
      </c>
      <c r="J107" s="3"/>
      <c r="K107" s="15"/>
      <c r="L107" s="15" t="s">
        <v>190</v>
      </c>
      <c r="M107" s="7"/>
      <c r="N107" s="15" t="s">
        <v>386</v>
      </c>
      <c r="O107" s="28" t="s">
        <v>548</v>
      </c>
      <c r="P107" s="28" t="s">
        <v>549</v>
      </c>
      <c r="Q107" s="29">
        <v>6207980.6903999997</v>
      </c>
      <c r="R107" s="30"/>
      <c r="S107" s="15"/>
      <c r="T107" s="10"/>
      <c r="U107" s="31"/>
      <c r="V107" s="31"/>
    </row>
    <row r="108" spans="2:22" ht="81" hidden="1" customHeight="1" x14ac:dyDescent="0.3">
      <c r="B108" s="24"/>
      <c r="C108" s="3"/>
      <c r="D108" s="15"/>
      <c r="E108" s="3"/>
      <c r="F108" s="3"/>
      <c r="G108" s="27"/>
      <c r="H108" s="15" t="s">
        <v>215</v>
      </c>
      <c r="I108" s="15" t="s">
        <v>550</v>
      </c>
      <c r="J108" s="3"/>
      <c r="K108" s="15"/>
      <c r="L108" s="15" t="s">
        <v>190</v>
      </c>
      <c r="M108" s="7" t="s">
        <v>191</v>
      </c>
      <c r="N108" s="15" t="s">
        <v>386</v>
      </c>
      <c r="O108" s="28" t="s">
        <v>320</v>
      </c>
      <c r="P108" s="28" t="s">
        <v>205</v>
      </c>
      <c r="Q108" s="29">
        <v>6207980.6903999997</v>
      </c>
      <c r="R108" s="30"/>
      <c r="S108" s="15"/>
      <c r="T108" s="10"/>
      <c r="U108" s="31"/>
      <c r="V108" s="31"/>
    </row>
    <row r="109" spans="2:22" ht="81" hidden="1" customHeight="1" x14ac:dyDescent="0.3">
      <c r="B109" s="49">
        <v>1065608045</v>
      </c>
      <c r="C109" s="61" t="s">
        <v>184</v>
      </c>
      <c r="D109" s="15" t="s">
        <v>551</v>
      </c>
      <c r="E109" s="4" t="s">
        <v>552</v>
      </c>
      <c r="F109" s="3">
        <v>3135543967</v>
      </c>
      <c r="G109" s="59">
        <v>32711</v>
      </c>
      <c r="H109" s="15" t="s">
        <v>215</v>
      </c>
      <c r="I109" s="15" t="s">
        <v>216</v>
      </c>
      <c r="J109" s="3"/>
      <c r="K109" s="15"/>
      <c r="L109" s="15" t="s">
        <v>190</v>
      </c>
      <c r="M109" s="15" t="s">
        <v>191</v>
      </c>
      <c r="N109" s="3" t="s">
        <v>192</v>
      </c>
      <c r="O109" s="28" t="s">
        <v>553</v>
      </c>
      <c r="P109" s="28" t="s">
        <v>205</v>
      </c>
      <c r="Q109" s="29">
        <v>6207980.6903999997</v>
      </c>
      <c r="R109" s="30">
        <v>45105</v>
      </c>
      <c r="S109" s="15"/>
      <c r="T109" s="10"/>
      <c r="U109" s="31"/>
      <c r="V109" s="31"/>
    </row>
    <row r="110" spans="2:22" ht="81" hidden="1" customHeight="1" x14ac:dyDescent="0.3">
      <c r="B110" s="24">
        <v>32205480</v>
      </c>
      <c r="C110" s="3" t="s">
        <v>196</v>
      </c>
      <c r="D110" s="15" t="s">
        <v>554</v>
      </c>
      <c r="E110" s="3" t="s">
        <v>555</v>
      </c>
      <c r="F110" s="3">
        <v>3012082138</v>
      </c>
      <c r="G110" s="34">
        <f>VLOOKUP(B110,[1]Hoja1!$A:$X,24,0)</f>
        <v>30309</v>
      </c>
      <c r="H110" s="15" t="s">
        <v>215</v>
      </c>
      <c r="I110" s="15" t="s">
        <v>313</v>
      </c>
      <c r="J110" s="3" t="s">
        <v>188</v>
      </c>
      <c r="K110" s="15" t="s">
        <v>528</v>
      </c>
      <c r="L110" s="15" t="s">
        <v>190</v>
      </c>
      <c r="M110" s="7" t="s">
        <v>191</v>
      </c>
      <c r="N110" s="3" t="s">
        <v>192</v>
      </c>
      <c r="O110" s="28" t="s">
        <v>556</v>
      </c>
      <c r="P110" s="28" t="s">
        <v>194</v>
      </c>
      <c r="Q110" s="29">
        <v>6207980.6903999997</v>
      </c>
      <c r="R110" s="30">
        <v>44837</v>
      </c>
      <c r="S110" s="15"/>
      <c r="T110" s="10"/>
      <c r="U110" s="48">
        <v>45018</v>
      </c>
      <c r="V110" s="48">
        <v>45201</v>
      </c>
    </row>
    <row r="111" spans="2:22" ht="81" hidden="1" customHeight="1" x14ac:dyDescent="0.3">
      <c r="B111" s="49">
        <v>1022097338</v>
      </c>
      <c r="C111" s="61" t="s">
        <v>184</v>
      </c>
      <c r="D111" s="15" t="s">
        <v>557</v>
      </c>
      <c r="E111" s="4" t="s">
        <v>558</v>
      </c>
      <c r="F111" s="3" t="s">
        <v>559</v>
      </c>
      <c r="G111" s="26">
        <v>34283</v>
      </c>
      <c r="H111" s="15" t="s">
        <v>215</v>
      </c>
      <c r="I111" s="15" t="s">
        <v>560</v>
      </c>
      <c r="J111" s="3"/>
      <c r="K111" s="15"/>
      <c r="L111" s="15" t="s">
        <v>190</v>
      </c>
      <c r="M111" s="15" t="s">
        <v>191</v>
      </c>
      <c r="N111" s="3" t="s">
        <v>192</v>
      </c>
      <c r="O111" s="28" t="s">
        <v>561</v>
      </c>
      <c r="P111" s="28" t="s">
        <v>205</v>
      </c>
      <c r="Q111" s="29">
        <v>6207980.6903999997</v>
      </c>
      <c r="R111" s="30">
        <v>45105</v>
      </c>
      <c r="S111" s="15"/>
      <c r="T111" s="10"/>
      <c r="U111" s="31"/>
      <c r="V111" s="31"/>
    </row>
    <row r="112" spans="2:22" ht="81" hidden="1" customHeight="1" x14ac:dyDescent="0.3">
      <c r="B112" s="49">
        <v>43650850</v>
      </c>
      <c r="C112" s="61" t="s">
        <v>196</v>
      </c>
      <c r="D112" s="15" t="s">
        <v>562</v>
      </c>
      <c r="E112" s="4" t="s">
        <v>157</v>
      </c>
      <c r="F112" s="62">
        <v>3137856436</v>
      </c>
      <c r="G112" s="26">
        <v>26013</v>
      </c>
      <c r="H112" s="15" t="s">
        <v>198</v>
      </c>
      <c r="I112" s="15" t="s">
        <v>199</v>
      </c>
      <c r="J112" s="3"/>
      <c r="K112" s="15"/>
      <c r="L112" s="15" t="s">
        <v>274</v>
      </c>
      <c r="M112" s="15" t="s">
        <v>191</v>
      </c>
      <c r="N112" s="3" t="s">
        <v>192</v>
      </c>
      <c r="O112" s="28" t="s">
        <v>563</v>
      </c>
      <c r="P112" s="28" t="s">
        <v>321</v>
      </c>
      <c r="Q112" s="29">
        <v>6961489.4408</v>
      </c>
      <c r="R112" s="30">
        <v>45105</v>
      </c>
      <c r="S112" s="15"/>
      <c r="T112" s="10" t="s">
        <v>89</v>
      </c>
      <c r="U112" s="31">
        <v>44987</v>
      </c>
      <c r="V112" s="31">
        <v>45171</v>
      </c>
    </row>
    <row r="113" spans="2:22" ht="81" hidden="1" customHeight="1" x14ac:dyDescent="0.3">
      <c r="B113" s="49">
        <v>1152470650</v>
      </c>
      <c r="C113" s="3" t="s">
        <v>196</v>
      </c>
      <c r="D113" s="15" t="s">
        <v>564</v>
      </c>
      <c r="E113" s="50" t="s">
        <v>565</v>
      </c>
      <c r="F113" s="3">
        <v>3053747309</v>
      </c>
      <c r="G113" s="26">
        <v>36328</v>
      </c>
      <c r="H113" s="15" t="s">
        <v>224</v>
      </c>
      <c r="I113" s="15" t="s">
        <v>225</v>
      </c>
      <c r="J113" s="3"/>
      <c r="K113" s="53"/>
      <c r="L113" s="15" t="s">
        <v>274</v>
      </c>
      <c r="M113" s="15" t="s">
        <v>191</v>
      </c>
      <c r="N113" s="3" t="s">
        <v>192</v>
      </c>
      <c r="O113" s="28" t="s">
        <v>306</v>
      </c>
      <c r="P113" s="28" t="s">
        <v>276</v>
      </c>
      <c r="Q113" s="29">
        <v>6961489.4408</v>
      </c>
      <c r="R113" s="30">
        <v>45105</v>
      </c>
      <c r="S113" s="15"/>
      <c r="T113" s="10" t="s">
        <v>566</v>
      </c>
      <c r="U113" s="31">
        <v>45053</v>
      </c>
      <c r="V113" s="31">
        <v>44873</v>
      </c>
    </row>
    <row r="114" spans="2:22" ht="81" hidden="1" customHeight="1" x14ac:dyDescent="0.3">
      <c r="B114" s="24"/>
      <c r="C114" s="3"/>
      <c r="D114" s="15"/>
      <c r="E114" s="3"/>
      <c r="F114" s="3"/>
      <c r="G114" s="3"/>
      <c r="H114" s="15" t="s">
        <v>240</v>
      </c>
      <c r="I114" s="15" t="s">
        <v>291</v>
      </c>
      <c r="J114" s="3"/>
      <c r="K114" s="15"/>
      <c r="L114" s="15" t="s">
        <v>274</v>
      </c>
      <c r="M114" s="7" t="s">
        <v>191</v>
      </c>
      <c r="N114" s="15" t="s">
        <v>386</v>
      </c>
      <c r="O114" s="32" t="s">
        <v>567</v>
      </c>
      <c r="P114" s="32" t="s">
        <v>276</v>
      </c>
      <c r="Q114" s="29">
        <v>6961489.4408</v>
      </c>
      <c r="R114" s="30">
        <v>44214</v>
      </c>
      <c r="S114" s="15" t="s">
        <v>195</v>
      </c>
      <c r="T114" s="10"/>
      <c r="U114" s="31"/>
      <c r="V114" s="31"/>
    </row>
    <row r="115" spans="2:22" ht="81" customHeight="1" x14ac:dyDescent="0.3">
      <c r="B115" s="44">
        <v>43637451</v>
      </c>
      <c r="C115" s="27" t="s">
        <v>196</v>
      </c>
      <c r="D115" s="25" t="s">
        <v>568</v>
      </c>
      <c r="E115" s="3" t="s">
        <v>569</v>
      </c>
      <c r="F115" s="3">
        <v>6042347492</v>
      </c>
      <c r="G115" s="26">
        <f>VLOOKUP(B115,[1]Hoja1!$A:$X,24,0)</f>
        <v>28528</v>
      </c>
      <c r="H115" s="15" t="s">
        <v>215</v>
      </c>
      <c r="I115" s="15" t="s">
        <v>215</v>
      </c>
      <c r="J115" s="3"/>
      <c r="K115" s="15"/>
      <c r="L115" s="15" t="s">
        <v>339</v>
      </c>
      <c r="M115" s="37" t="s">
        <v>286</v>
      </c>
      <c r="N115" s="15" t="s">
        <v>192</v>
      </c>
      <c r="O115" s="32" t="s">
        <v>538</v>
      </c>
      <c r="P115" s="32" t="s">
        <v>438</v>
      </c>
      <c r="Q115" s="29">
        <v>13007328.216</v>
      </c>
      <c r="R115" s="45">
        <v>44123</v>
      </c>
      <c r="S115" s="25" t="s">
        <v>297</v>
      </c>
      <c r="T115" s="46" t="s">
        <v>75</v>
      </c>
      <c r="U115" s="31" t="s">
        <v>303</v>
      </c>
      <c r="V115" s="47" t="s">
        <v>303</v>
      </c>
    </row>
    <row r="116" spans="2:22" ht="81" hidden="1" customHeight="1" x14ac:dyDescent="0.3">
      <c r="B116" s="63">
        <v>32292923</v>
      </c>
      <c r="C116" s="36" t="s">
        <v>196</v>
      </c>
      <c r="D116" s="37" t="s">
        <v>570</v>
      </c>
      <c r="E116" s="4" t="s">
        <v>571</v>
      </c>
      <c r="F116" s="3">
        <v>3218736125</v>
      </c>
      <c r="G116" s="55">
        <v>28630</v>
      </c>
      <c r="H116" s="37" t="s">
        <v>198</v>
      </c>
      <c r="I116" s="37" t="s">
        <v>199</v>
      </c>
      <c r="J116" s="36"/>
      <c r="K116" s="37"/>
      <c r="L116" s="37" t="s">
        <v>202</v>
      </c>
      <c r="M116" s="15"/>
      <c r="N116" s="3" t="s">
        <v>192</v>
      </c>
      <c r="O116" s="38" t="s">
        <v>204</v>
      </c>
      <c r="P116" s="38" t="s">
        <v>205</v>
      </c>
      <c r="Q116" s="39">
        <v>3528546.5735999998</v>
      </c>
      <c r="R116" s="30">
        <v>45105</v>
      </c>
      <c r="S116" s="37"/>
      <c r="T116" s="42" t="s">
        <v>52</v>
      </c>
      <c r="U116" s="41">
        <v>44964</v>
      </c>
      <c r="V116" s="41">
        <v>45145</v>
      </c>
    </row>
    <row r="117" spans="2:22" ht="81" hidden="1" customHeight="1" x14ac:dyDescent="0.3">
      <c r="B117" s="24">
        <v>1035858970</v>
      </c>
      <c r="C117" s="3" t="s">
        <v>184</v>
      </c>
      <c r="D117" s="15" t="s">
        <v>572</v>
      </c>
      <c r="E117" s="4" t="s">
        <v>573</v>
      </c>
      <c r="F117" s="3">
        <v>3007673262</v>
      </c>
      <c r="G117" s="26">
        <v>29829</v>
      </c>
      <c r="H117" s="15" t="s">
        <v>215</v>
      </c>
      <c r="I117" s="15" t="s">
        <v>216</v>
      </c>
      <c r="J117" s="3" t="s">
        <v>188</v>
      </c>
      <c r="K117" s="15" t="s">
        <v>574</v>
      </c>
      <c r="L117" s="15" t="s">
        <v>190</v>
      </c>
      <c r="M117" s="58" t="s">
        <v>191</v>
      </c>
      <c r="N117" s="3" t="s">
        <v>192</v>
      </c>
      <c r="O117" s="32" t="s">
        <v>553</v>
      </c>
      <c r="P117" s="32" t="s">
        <v>205</v>
      </c>
      <c r="Q117" s="43">
        <v>6207980.6903999997</v>
      </c>
      <c r="R117" s="30">
        <v>45079</v>
      </c>
      <c r="S117" s="15"/>
      <c r="T117" s="10"/>
      <c r="U117" s="31">
        <v>45444</v>
      </c>
      <c r="V117" s="31">
        <v>45261</v>
      </c>
    </row>
    <row r="118" spans="2:22" ht="81" hidden="1" customHeight="1" x14ac:dyDescent="0.3">
      <c r="B118" s="64">
        <v>1020424352</v>
      </c>
      <c r="C118" s="65" t="s">
        <v>196</v>
      </c>
      <c r="D118" s="66" t="s">
        <v>575</v>
      </c>
      <c r="E118" s="4" t="s">
        <v>576</v>
      </c>
      <c r="F118" s="65">
        <v>3157182206</v>
      </c>
      <c r="G118" s="67">
        <v>32725</v>
      </c>
      <c r="H118" s="15" t="s">
        <v>198</v>
      </c>
      <c r="I118" s="15" t="s">
        <v>498</v>
      </c>
      <c r="J118" s="68"/>
      <c r="K118" s="68"/>
      <c r="L118" s="15" t="s">
        <v>251</v>
      </c>
      <c r="M118" s="15" t="s">
        <v>203</v>
      </c>
      <c r="N118" s="3" t="s">
        <v>192</v>
      </c>
      <c r="O118" s="32" t="s">
        <v>577</v>
      </c>
      <c r="P118" s="32" t="s">
        <v>578</v>
      </c>
      <c r="Q118" s="43">
        <v>4211490.2176000001</v>
      </c>
      <c r="R118" s="30">
        <v>45105</v>
      </c>
      <c r="S118" s="15"/>
      <c r="T118" s="10"/>
      <c r="U118" s="31">
        <v>45427</v>
      </c>
      <c r="V118" s="31">
        <v>45611</v>
      </c>
    </row>
    <row r="119" spans="2:22" ht="81" hidden="1" customHeight="1" x14ac:dyDescent="0.3">
      <c r="B119" s="49">
        <v>71317702</v>
      </c>
      <c r="C119" s="3" t="s">
        <v>184</v>
      </c>
      <c r="D119" s="15" t="s">
        <v>579</v>
      </c>
      <c r="E119" s="4" t="s">
        <v>580</v>
      </c>
      <c r="F119" s="3">
        <v>3113215041</v>
      </c>
      <c r="G119" s="67">
        <v>29559</v>
      </c>
      <c r="H119" s="3" t="s">
        <v>215</v>
      </c>
      <c r="I119" s="15" t="s">
        <v>216</v>
      </c>
      <c r="J119" s="3" t="s">
        <v>200</v>
      </c>
      <c r="K119" s="15"/>
      <c r="L119" s="15" t="s">
        <v>251</v>
      </c>
      <c r="M119" s="15" t="s">
        <v>203</v>
      </c>
      <c r="N119" s="3" t="s">
        <v>192</v>
      </c>
      <c r="O119" s="38" t="s">
        <v>413</v>
      </c>
      <c r="P119" s="38" t="s">
        <v>253</v>
      </c>
      <c r="Q119" s="39">
        <v>4211490.2176000001</v>
      </c>
      <c r="R119" s="30">
        <v>45105</v>
      </c>
      <c r="S119" s="15"/>
      <c r="T119" s="10"/>
      <c r="U119" s="31"/>
      <c r="V119" s="31"/>
    </row>
  </sheetData>
  <autoFilter ref="B2:U119" xr:uid="{5CD56C62-3D5F-4E8B-8091-6B72E774661B}">
    <filterColumn colId="2">
      <filters>
        <filter val="Jacqueline Ocampo Arboleda"/>
      </filters>
    </filterColumn>
  </autoFilter>
  <dataValidations count="1">
    <dataValidation type="list" allowBlank="1" showInputMessage="1" showErrorMessage="1" sqref="D72" xr:uid="{17E46458-5E3E-4EB0-8279-0D615B2E4828}">
      <formula1>INDIRECT(J50)</formula1>
    </dataValidation>
  </dataValidations>
  <hyperlinks>
    <hyperlink ref="E30" r:id="rId1" xr:uid="{F944B820-48E2-48C6-8DA8-5052F688BBB8}"/>
    <hyperlink ref="E90" r:id="rId2" xr:uid="{68637C30-292B-48DD-8DA5-F0FEB6243CB4}"/>
    <hyperlink ref="E8" r:id="rId3" xr:uid="{742EFD91-7273-454C-9C3F-D9EB016D7E5A}"/>
    <hyperlink ref="E38" r:id="rId4" xr:uid="{D2981A59-AE66-45FA-9768-3B9F582F4A51}"/>
    <hyperlink ref="E51" r:id="rId5" xr:uid="{55CE3519-F82D-4B80-942A-674977621305}"/>
    <hyperlink ref="T87" r:id="rId6" xr:uid="{7519FAAB-96F3-4025-8044-89A1B855A455}"/>
    <hyperlink ref="E9" r:id="rId7" xr:uid="{C4D83E06-E68C-4EBB-850E-164105AE57FB}"/>
    <hyperlink ref="E47" r:id="rId8" xr:uid="{BBCA2C54-47C8-4CC0-9D84-D70A64051CA5}"/>
    <hyperlink ref="E91" r:id="rId9" xr:uid="{C2EC589F-C6A4-4309-AD9D-20C0DE323FCE}"/>
    <hyperlink ref="E117" r:id="rId10" xr:uid="{712E3720-4EC8-46AD-AFCB-760203A7E8BA}"/>
    <hyperlink ref="E105" r:id="rId11" xr:uid="{41F46196-1293-4E5B-AA54-3ED3EB48E5B2}"/>
    <hyperlink ref="E111" r:id="rId12" xr:uid="{3E319F76-C85B-4B29-8E24-046A88990BFA}"/>
    <hyperlink ref="E104" r:id="rId13" xr:uid="{076984D7-62AC-4F92-868A-56B4B4C3985E}"/>
    <hyperlink ref="E118" r:id="rId14" xr:uid="{802B70CA-77DC-4A00-A3E0-38507BDBD21A}"/>
    <hyperlink ref="E46" r:id="rId15" xr:uid="{E253694C-717A-40D2-B636-C77C22DFAF8B}"/>
    <hyperlink ref="E98" r:id="rId16" xr:uid="{73846FE6-4081-4ADB-8F48-B4E00D82C878}"/>
    <hyperlink ref="E119" r:id="rId17" xr:uid="{810A668A-661E-4FFE-8421-2F9C8025DB7F}"/>
    <hyperlink ref="E109" r:id="rId18" xr:uid="{95C62047-EB44-4B1F-94BD-3BE854B9F575}"/>
    <hyperlink ref="E97" r:id="rId19" xr:uid="{02DC78A0-DBEF-4ECB-A443-973D1F3CE9CB}"/>
    <hyperlink ref="E113" r:id="rId20" xr:uid="{1C5BAD82-A50D-4239-ABA3-C6A38BC44B79}"/>
    <hyperlink ref="E112" r:id="rId21" xr:uid="{6EB53BDD-1FBA-462A-B3FD-A415EFBE3146}"/>
    <hyperlink ref="E116" r:id="rId22" xr:uid="{96A785F5-A336-49AC-9EBA-B45D3246A974}"/>
    <hyperlink ref="E106" r:id="rId23" xr:uid="{858044BE-D78D-4ADD-B007-A7A4EC1718D2}"/>
    <hyperlink ref="E34" r:id="rId24" xr:uid="{F14156F4-EF5D-4D22-A4A4-518F6EE567C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E9F73-E97A-4DFB-85EE-95D38F4B3A46}">
  <dimension ref="A1:N92"/>
  <sheetViews>
    <sheetView showGridLines="0" tabSelected="1" zoomScale="66" zoomScaleNormal="66" workbookViewId="0">
      <selection activeCell="F3" sqref="F3"/>
    </sheetView>
  </sheetViews>
  <sheetFormatPr baseColWidth="10" defaultColWidth="10.88671875" defaultRowHeight="245.25" customHeight="1" x14ac:dyDescent="0.3"/>
  <cols>
    <col min="1" max="1" width="3.33203125" style="7" customWidth="1"/>
    <col min="2" max="2" width="12.44140625" style="7" bestFit="1" customWidth="1"/>
    <col min="3" max="3" width="24.33203125" style="7" customWidth="1"/>
    <col min="4" max="4" width="48.6640625" style="7" customWidth="1"/>
    <col min="5" max="5" width="50.6640625" style="7" bestFit="1" customWidth="1"/>
    <col min="6" max="6" width="21.5546875" style="7" bestFit="1" customWidth="1"/>
    <col min="7" max="7" width="35.6640625" style="7" customWidth="1"/>
    <col min="8" max="8" width="31.88671875" style="11" customWidth="1"/>
    <col min="9" max="9" width="31.44140625" style="16" bestFit="1" customWidth="1"/>
    <col min="10" max="10" width="36.33203125" style="7" customWidth="1"/>
    <col min="11" max="11" width="30.109375" style="7" customWidth="1"/>
    <col min="12" max="12" width="29.6640625" style="7" customWidth="1"/>
    <col min="13" max="13" width="47.6640625" style="7" customWidth="1"/>
    <col min="14" max="14" width="71.109375" style="7" customWidth="1"/>
    <col min="15" max="16384" width="10.88671875" style="7"/>
  </cols>
  <sheetData>
    <row r="1" spans="2:14" ht="21.75" customHeight="1" x14ac:dyDescent="0.3">
      <c r="I1" s="11"/>
    </row>
    <row r="2" spans="2:14" ht="90" customHeight="1" x14ac:dyDescent="0.3">
      <c r="B2" s="104"/>
      <c r="C2" s="104"/>
      <c r="D2" s="102" t="s">
        <v>884</v>
      </c>
      <c r="E2" s="104"/>
      <c r="F2" s="104"/>
      <c r="G2" s="104"/>
      <c r="H2" s="104"/>
      <c r="I2" s="104"/>
      <c r="J2" s="104"/>
      <c r="K2" s="104"/>
      <c r="L2" s="104"/>
      <c r="M2" s="104"/>
      <c r="N2" s="104"/>
    </row>
    <row r="3" spans="2:14" s="9" customFormat="1" ht="245.25" customHeight="1" x14ac:dyDescent="0.3">
      <c r="B3" s="97"/>
      <c r="C3" s="97" t="s">
        <v>140</v>
      </c>
      <c r="D3" s="5" t="s">
        <v>0</v>
      </c>
      <c r="E3" s="5" t="s">
        <v>141</v>
      </c>
      <c r="F3" s="5" t="s">
        <v>916</v>
      </c>
      <c r="G3" s="5" t="s">
        <v>142</v>
      </c>
      <c r="H3" s="8" t="s">
        <v>143</v>
      </c>
      <c r="I3" s="8" t="s">
        <v>145</v>
      </c>
      <c r="J3" s="5" t="s">
        <v>146</v>
      </c>
      <c r="K3" s="5" t="s">
        <v>147</v>
      </c>
      <c r="L3" s="5" t="s">
        <v>148</v>
      </c>
      <c r="M3" s="5" t="s">
        <v>149</v>
      </c>
      <c r="N3" s="5" t="s">
        <v>825</v>
      </c>
    </row>
    <row r="4" spans="2:14" ht="245.25" customHeight="1" x14ac:dyDescent="0.3">
      <c r="B4" s="15"/>
      <c r="C4" s="76">
        <v>1017231465</v>
      </c>
      <c r="D4" s="96" t="s">
        <v>587</v>
      </c>
      <c r="E4" s="76" t="s">
        <v>588</v>
      </c>
      <c r="F4" s="76">
        <v>202300103</v>
      </c>
      <c r="G4" s="76" t="s">
        <v>151</v>
      </c>
      <c r="H4" s="76" t="s">
        <v>154</v>
      </c>
      <c r="I4" s="76">
        <v>6702000</v>
      </c>
      <c r="J4" s="95">
        <f>+VLOOKUP(C4,Hoja2!B2:O65,10,0)</f>
        <v>45006</v>
      </c>
      <c r="K4" s="76"/>
      <c r="L4" s="89">
        <v>45291</v>
      </c>
      <c r="M4" s="76" t="s">
        <v>158</v>
      </c>
      <c r="N4" s="50" t="s">
        <v>827</v>
      </c>
    </row>
    <row r="5" spans="2:14" ht="245.25" customHeight="1" x14ac:dyDescent="0.3">
      <c r="B5" s="15"/>
      <c r="C5" s="76">
        <v>70126384</v>
      </c>
      <c r="D5" s="96" t="s">
        <v>589</v>
      </c>
      <c r="E5" s="78" t="s">
        <v>590</v>
      </c>
      <c r="F5" s="76">
        <v>202300166</v>
      </c>
      <c r="G5" s="76" t="s">
        <v>151</v>
      </c>
      <c r="H5" s="76" t="s">
        <v>154</v>
      </c>
      <c r="I5" s="90">
        <v>3624000</v>
      </c>
      <c r="J5" s="95">
        <f>+VLOOKUP(C5,Hoja2!B3:O66,10,0)</f>
        <v>45083</v>
      </c>
      <c r="K5" s="76"/>
      <c r="L5" s="88">
        <v>45290</v>
      </c>
      <c r="M5" s="76" t="s">
        <v>704</v>
      </c>
      <c r="N5" s="15" t="s">
        <v>828</v>
      </c>
    </row>
    <row r="6" spans="2:14" ht="245.25" customHeight="1" x14ac:dyDescent="0.3">
      <c r="B6" s="15"/>
      <c r="C6" s="76">
        <v>1152687372</v>
      </c>
      <c r="D6" s="96" t="s">
        <v>591</v>
      </c>
      <c r="E6" s="76" t="s">
        <v>592</v>
      </c>
      <c r="F6" s="76">
        <v>202300097</v>
      </c>
      <c r="G6" s="76" t="s">
        <v>151</v>
      </c>
      <c r="H6" s="76" t="s">
        <v>155</v>
      </c>
      <c r="I6" s="76">
        <v>6702000</v>
      </c>
      <c r="J6" s="95">
        <f>+VLOOKUP(C6,Hoja2!B4:O67,10,0)</f>
        <v>45002</v>
      </c>
      <c r="K6" s="76"/>
      <c r="L6" s="89">
        <v>45290</v>
      </c>
      <c r="M6" s="76" t="s">
        <v>706</v>
      </c>
      <c r="N6" s="15" t="s">
        <v>826</v>
      </c>
    </row>
    <row r="7" spans="2:14" ht="245.25" customHeight="1" x14ac:dyDescent="0.3">
      <c r="B7" s="15"/>
      <c r="C7" s="76">
        <v>1040378595</v>
      </c>
      <c r="D7" s="96" t="s">
        <v>593</v>
      </c>
      <c r="E7" s="76" t="s">
        <v>594</v>
      </c>
      <c r="F7" s="76">
        <v>202300190</v>
      </c>
      <c r="G7" s="76" t="s">
        <v>151</v>
      </c>
      <c r="H7" s="76" t="s">
        <v>155</v>
      </c>
      <c r="I7" s="99">
        <v>6702000</v>
      </c>
      <c r="J7" s="95">
        <f>+VLOOKUP(C7,Hoja2!B5:O68,10,0)</f>
        <v>45113</v>
      </c>
      <c r="K7" s="89">
        <f>+J7</f>
        <v>45113</v>
      </c>
      <c r="L7" s="88">
        <v>45291</v>
      </c>
      <c r="M7" s="76" t="s">
        <v>708</v>
      </c>
      <c r="N7" s="15" t="s">
        <v>908</v>
      </c>
    </row>
    <row r="8" spans="2:14" ht="245.25" customHeight="1" x14ac:dyDescent="0.3">
      <c r="B8" s="15"/>
      <c r="C8" s="76">
        <v>1098633230</v>
      </c>
      <c r="D8" s="96" t="s">
        <v>595</v>
      </c>
      <c r="E8" s="76" t="s">
        <v>596</v>
      </c>
      <c r="F8" s="76">
        <v>202300187</v>
      </c>
      <c r="G8" s="76" t="s">
        <v>151</v>
      </c>
      <c r="H8" s="76" t="s">
        <v>155</v>
      </c>
      <c r="I8" s="99">
        <v>8695000</v>
      </c>
      <c r="J8" s="95">
        <f>+VLOOKUP(C8,Hoja2!B6:O69,10,0)</f>
        <v>45106</v>
      </c>
      <c r="K8" s="89">
        <f>+J8</f>
        <v>45106</v>
      </c>
      <c r="L8" s="88">
        <v>45229</v>
      </c>
      <c r="M8" s="76" t="s">
        <v>710</v>
      </c>
      <c r="N8" s="15" t="s">
        <v>909</v>
      </c>
    </row>
    <row r="9" spans="2:14" ht="245.25" customHeight="1" x14ac:dyDescent="0.3">
      <c r="B9" s="15"/>
      <c r="C9" s="76">
        <v>43428011</v>
      </c>
      <c r="D9" s="76" t="s">
        <v>597</v>
      </c>
      <c r="E9" s="76" t="s">
        <v>598</v>
      </c>
      <c r="F9" s="76">
        <v>202300070</v>
      </c>
      <c r="G9" s="76" t="s">
        <v>151</v>
      </c>
      <c r="H9" s="76" t="s">
        <v>155</v>
      </c>
      <c r="I9" s="76">
        <v>4715000</v>
      </c>
      <c r="J9" s="95">
        <f>+VLOOKUP(C9,Hoja2!B7:O70,10,0)</f>
        <v>44986</v>
      </c>
      <c r="K9" s="76"/>
      <c r="L9" s="89">
        <v>45290</v>
      </c>
      <c r="M9" s="76" t="s">
        <v>712</v>
      </c>
      <c r="N9" s="15" t="s">
        <v>829</v>
      </c>
    </row>
    <row r="10" spans="2:14" ht="245.25" customHeight="1" x14ac:dyDescent="0.3">
      <c r="B10" s="15"/>
      <c r="C10" s="76">
        <v>11802187</v>
      </c>
      <c r="D10" s="76" t="s">
        <v>599</v>
      </c>
      <c r="E10" s="76" t="s">
        <v>600</v>
      </c>
      <c r="F10" s="76">
        <v>202300081</v>
      </c>
      <c r="G10" s="76" t="s">
        <v>151</v>
      </c>
      <c r="H10" s="76" t="s">
        <v>153</v>
      </c>
      <c r="I10" s="76">
        <v>4715000</v>
      </c>
      <c r="J10" s="95">
        <f>+VLOOKUP(C10,Hoja2!B8:O71,10,0)</f>
        <v>44987</v>
      </c>
      <c r="K10" s="76"/>
      <c r="L10" s="89">
        <v>45291</v>
      </c>
      <c r="M10" s="76" t="s">
        <v>714</v>
      </c>
      <c r="N10" s="15" t="s">
        <v>830</v>
      </c>
    </row>
    <row r="11" spans="2:14" ht="245.25" customHeight="1" x14ac:dyDescent="0.3">
      <c r="B11" s="15"/>
      <c r="C11" s="76">
        <v>1036630400</v>
      </c>
      <c r="D11" s="76" t="s">
        <v>601</v>
      </c>
      <c r="E11" s="76" t="s">
        <v>602</v>
      </c>
      <c r="F11" s="76">
        <v>202300165</v>
      </c>
      <c r="G11" s="76" t="s">
        <v>151</v>
      </c>
      <c r="H11" s="76" t="s">
        <v>155</v>
      </c>
      <c r="I11" s="90">
        <v>6702000</v>
      </c>
      <c r="J11" s="95">
        <f>+VLOOKUP(C11,Hoja2!B9:O72,10,0)</f>
        <v>45082</v>
      </c>
      <c r="K11" s="89">
        <f>+J11</f>
        <v>45082</v>
      </c>
      <c r="L11" s="88">
        <v>45291</v>
      </c>
      <c r="M11" s="76" t="s">
        <v>716</v>
      </c>
      <c r="N11" s="15" t="s">
        <v>885</v>
      </c>
    </row>
    <row r="12" spans="2:14" ht="245.25" customHeight="1" x14ac:dyDescent="0.3">
      <c r="B12" s="15"/>
      <c r="C12" s="76">
        <v>1037662734</v>
      </c>
      <c r="D12" s="76" t="s">
        <v>603</v>
      </c>
      <c r="E12" s="76" t="s">
        <v>604</v>
      </c>
      <c r="F12" s="76">
        <v>202300137</v>
      </c>
      <c r="G12" s="76" t="s">
        <v>151</v>
      </c>
      <c r="H12" s="76" t="s">
        <v>155</v>
      </c>
      <c r="I12" s="76">
        <v>6702000</v>
      </c>
      <c r="J12" s="95">
        <f>+VLOOKUP(C12,Hoja2!B10:O73,10,0)</f>
        <v>45040</v>
      </c>
      <c r="K12" s="76"/>
      <c r="L12" s="89">
        <v>45290</v>
      </c>
      <c r="M12" s="76" t="s">
        <v>718</v>
      </c>
      <c r="N12" s="15" t="s">
        <v>831</v>
      </c>
    </row>
    <row r="13" spans="2:14" ht="245.25" customHeight="1" x14ac:dyDescent="0.3">
      <c r="B13" s="15"/>
      <c r="C13" s="76">
        <v>43987355</v>
      </c>
      <c r="D13" s="76" t="s">
        <v>605</v>
      </c>
      <c r="E13" s="76" t="s">
        <v>606</v>
      </c>
      <c r="F13" s="76">
        <v>202300197</v>
      </c>
      <c r="G13" s="76" t="s">
        <v>151</v>
      </c>
      <c r="H13" s="76" t="s">
        <v>156</v>
      </c>
      <c r="I13" s="90">
        <v>6702000</v>
      </c>
      <c r="J13" s="95">
        <f>+VLOOKUP(C13,Hoja2!B11:O74,10,0)</f>
        <v>45113</v>
      </c>
      <c r="K13" s="89">
        <f>+J13</f>
        <v>45113</v>
      </c>
      <c r="L13" s="88">
        <v>45291</v>
      </c>
      <c r="M13" s="76" t="s">
        <v>720</v>
      </c>
      <c r="N13" s="15" t="s">
        <v>886</v>
      </c>
    </row>
    <row r="14" spans="2:14" ht="245.25" customHeight="1" x14ac:dyDescent="0.3">
      <c r="B14" s="15"/>
      <c r="C14" s="76">
        <v>43986774</v>
      </c>
      <c r="D14" s="76" t="s">
        <v>123</v>
      </c>
      <c r="E14" s="76" t="s">
        <v>607</v>
      </c>
      <c r="F14" s="76">
        <v>202300003</v>
      </c>
      <c r="G14" s="76" t="s">
        <v>151</v>
      </c>
      <c r="H14" s="76" t="s">
        <v>155</v>
      </c>
      <c r="I14" s="76">
        <v>5187000</v>
      </c>
      <c r="J14" s="95">
        <f>+VLOOKUP(C14,Hoja2!B12:O75,10,0)</f>
        <v>44944</v>
      </c>
      <c r="K14" s="76"/>
      <c r="L14" s="89">
        <v>45290</v>
      </c>
      <c r="M14" s="76" t="s">
        <v>160</v>
      </c>
      <c r="N14" s="15" t="s">
        <v>832</v>
      </c>
    </row>
    <row r="15" spans="2:14" ht="245.25" customHeight="1" x14ac:dyDescent="0.3">
      <c r="B15" s="15"/>
      <c r="C15" s="76">
        <v>43220232</v>
      </c>
      <c r="D15" s="76" t="s">
        <v>122</v>
      </c>
      <c r="E15" s="76" t="s">
        <v>608</v>
      </c>
      <c r="F15" s="76">
        <v>202300037</v>
      </c>
      <c r="G15" s="76" t="s">
        <v>151</v>
      </c>
      <c r="H15" s="76" t="s">
        <v>155</v>
      </c>
      <c r="I15" s="99">
        <v>9565000</v>
      </c>
      <c r="J15" s="95">
        <f>+VLOOKUP(C15,Hoja2!B13:O76,10,0)</f>
        <v>44967</v>
      </c>
      <c r="K15" s="89">
        <f>+J15</f>
        <v>44967</v>
      </c>
      <c r="L15" s="89">
        <v>45290</v>
      </c>
      <c r="M15" s="76" t="s">
        <v>723</v>
      </c>
      <c r="N15" s="15"/>
    </row>
    <row r="16" spans="2:14" ht="245.25" customHeight="1" x14ac:dyDescent="0.3">
      <c r="B16" s="15"/>
      <c r="C16" s="76">
        <v>43753793</v>
      </c>
      <c r="D16" s="76" t="s">
        <v>130</v>
      </c>
      <c r="E16" s="76" t="s">
        <v>609</v>
      </c>
      <c r="F16" s="76">
        <v>202300038</v>
      </c>
      <c r="G16" s="76" t="s">
        <v>151</v>
      </c>
      <c r="H16" s="76" t="s">
        <v>155</v>
      </c>
      <c r="I16" s="76">
        <v>9565000</v>
      </c>
      <c r="J16" s="95">
        <f>+VLOOKUP(C16,Hoja2!B14:O77,10,0)</f>
        <v>44967</v>
      </c>
      <c r="K16" s="76"/>
      <c r="L16" s="89">
        <v>45290</v>
      </c>
      <c r="M16" s="76" t="s">
        <v>164</v>
      </c>
      <c r="N16" s="15" t="s">
        <v>833</v>
      </c>
    </row>
    <row r="17" spans="2:14" ht="245.25" customHeight="1" x14ac:dyDescent="0.3">
      <c r="B17" s="15"/>
      <c r="C17" s="76">
        <v>1042708158</v>
      </c>
      <c r="D17" s="76" t="s">
        <v>610</v>
      </c>
      <c r="E17" s="76" t="s">
        <v>611</v>
      </c>
      <c r="F17" s="76">
        <v>202300098</v>
      </c>
      <c r="G17" s="76" t="s">
        <v>151</v>
      </c>
      <c r="H17" s="76" t="s">
        <v>153</v>
      </c>
      <c r="I17" s="76">
        <v>3624000</v>
      </c>
      <c r="J17" s="95">
        <f>+VLOOKUP(C17,Hoja2!B15:O78,10,0)</f>
        <v>44998</v>
      </c>
      <c r="K17" s="76"/>
      <c r="L17" s="89">
        <v>45291</v>
      </c>
      <c r="M17" s="76" t="s">
        <v>725</v>
      </c>
      <c r="N17" s="15" t="s">
        <v>834</v>
      </c>
    </row>
    <row r="18" spans="2:14" ht="245.25" customHeight="1" x14ac:dyDescent="0.3">
      <c r="B18" s="15"/>
      <c r="C18" s="76">
        <v>1037615391</v>
      </c>
      <c r="D18" s="76" t="s">
        <v>612</v>
      </c>
      <c r="E18" s="76" t="s">
        <v>613</v>
      </c>
      <c r="F18" s="76">
        <v>202300085</v>
      </c>
      <c r="G18" s="76" t="s">
        <v>151</v>
      </c>
      <c r="H18" s="76" t="s">
        <v>154</v>
      </c>
      <c r="I18" s="76">
        <v>1893000</v>
      </c>
      <c r="J18" s="95">
        <f>+VLOOKUP(C18,Hoja2!B16:O79,10,0)</f>
        <v>44988</v>
      </c>
      <c r="K18" s="76"/>
      <c r="L18" s="89">
        <v>45290</v>
      </c>
      <c r="M18" s="76" t="s">
        <v>727</v>
      </c>
      <c r="N18" s="50" t="s">
        <v>835</v>
      </c>
    </row>
    <row r="19" spans="2:14" ht="245.25" customHeight="1" x14ac:dyDescent="0.3">
      <c r="B19" s="15"/>
      <c r="C19" s="76">
        <v>39283756</v>
      </c>
      <c r="D19" s="76" t="s">
        <v>127</v>
      </c>
      <c r="E19" s="76" t="s">
        <v>614</v>
      </c>
      <c r="F19" s="76">
        <v>202300053</v>
      </c>
      <c r="G19" s="76" t="s">
        <v>151</v>
      </c>
      <c r="H19" s="76" t="s">
        <v>155</v>
      </c>
      <c r="I19" s="76">
        <v>6702000</v>
      </c>
      <c r="J19" s="95">
        <f>+VLOOKUP(C19,Hoja2!B17:O80,10,0)</f>
        <v>44977</v>
      </c>
      <c r="K19" s="76"/>
      <c r="L19" s="89">
        <v>45290</v>
      </c>
      <c r="M19" s="76" t="s">
        <v>136</v>
      </c>
      <c r="N19" s="15" t="s">
        <v>836</v>
      </c>
    </row>
    <row r="20" spans="2:14" ht="245.25" customHeight="1" x14ac:dyDescent="0.3">
      <c r="B20" s="15"/>
      <c r="C20" s="76">
        <v>1017210501</v>
      </c>
      <c r="D20" s="76" t="s">
        <v>121</v>
      </c>
      <c r="E20" s="76" t="s">
        <v>615</v>
      </c>
      <c r="F20" s="76">
        <v>202300010</v>
      </c>
      <c r="G20" s="76" t="s">
        <v>151</v>
      </c>
      <c r="H20" s="76" t="s">
        <v>152</v>
      </c>
      <c r="I20" s="76">
        <v>11159000</v>
      </c>
      <c r="J20" s="95">
        <f>+VLOOKUP(C20,Hoja2!B18:O81,10,0)</f>
        <v>44946</v>
      </c>
      <c r="K20" s="76"/>
      <c r="L20" s="89">
        <v>45290</v>
      </c>
      <c r="M20" s="76" t="s">
        <v>159</v>
      </c>
      <c r="N20" s="15" t="s">
        <v>837</v>
      </c>
    </row>
    <row r="21" spans="2:14" ht="245.25" customHeight="1" x14ac:dyDescent="0.3">
      <c r="B21" s="15"/>
      <c r="C21" s="76">
        <v>98704372</v>
      </c>
      <c r="D21" s="76" t="s">
        <v>616</v>
      </c>
      <c r="E21" s="76" t="s">
        <v>617</v>
      </c>
      <c r="F21" s="76">
        <v>202300112</v>
      </c>
      <c r="G21" s="76" t="s">
        <v>151</v>
      </c>
      <c r="H21" s="76" t="s">
        <v>155</v>
      </c>
      <c r="I21" s="76">
        <v>6702000</v>
      </c>
      <c r="J21" s="95">
        <f>+VLOOKUP(C21,Hoja2!B19:O82,10,0)</f>
        <v>45008</v>
      </c>
      <c r="K21" s="89">
        <f>+J21</f>
        <v>45008</v>
      </c>
      <c r="L21" s="89">
        <v>45290</v>
      </c>
      <c r="M21" s="76" t="s">
        <v>731</v>
      </c>
      <c r="N21" s="15" t="s">
        <v>887</v>
      </c>
    </row>
    <row r="22" spans="2:14" ht="245.25" customHeight="1" x14ac:dyDescent="0.3">
      <c r="B22" s="15"/>
      <c r="C22" s="76">
        <v>32321466</v>
      </c>
      <c r="D22" s="76" t="s">
        <v>618</v>
      </c>
      <c r="E22" s="76" t="s">
        <v>619</v>
      </c>
      <c r="F22" s="76">
        <v>202300057</v>
      </c>
      <c r="G22" s="76" t="s">
        <v>151</v>
      </c>
      <c r="H22" s="76" t="s">
        <v>155</v>
      </c>
      <c r="I22" s="76">
        <v>6702000</v>
      </c>
      <c r="J22" s="95">
        <f>+VLOOKUP(C22,Hoja2!B20:O83,10,0)</f>
        <v>44977</v>
      </c>
      <c r="K22" s="76"/>
      <c r="L22" s="89">
        <v>45290</v>
      </c>
      <c r="M22" s="76" t="s">
        <v>733</v>
      </c>
      <c r="N22" s="15" t="s">
        <v>838</v>
      </c>
    </row>
    <row r="23" spans="2:14" ht="245.25" customHeight="1" x14ac:dyDescent="0.3">
      <c r="B23" s="15"/>
      <c r="C23" s="76">
        <v>39354663</v>
      </c>
      <c r="D23" s="76" t="s">
        <v>120</v>
      </c>
      <c r="E23" s="76" t="s">
        <v>620</v>
      </c>
      <c r="F23" s="76">
        <v>202300202</v>
      </c>
      <c r="G23" s="76" t="s">
        <v>151</v>
      </c>
      <c r="H23" s="76" t="s">
        <v>155</v>
      </c>
      <c r="I23" s="90">
        <v>4144926</v>
      </c>
      <c r="J23" s="95">
        <f>+VLOOKUP(C23,Hoja2!B21:O84,10,0)</f>
        <v>45125</v>
      </c>
      <c r="K23" s="89">
        <f>+J23</f>
        <v>45125</v>
      </c>
      <c r="L23" s="88">
        <v>45291</v>
      </c>
      <c r="M23" s="76" t="s">
        <v>735</v>
      </c>
      <c r="N23" s="15" t="s">
        <v>888</v>
      </c>
    </row>
    <row r="24" spans="2:14" ht="245.25" customHeight="1" x14ac:dyDescent="0.3">
      <c r="B24" s="15"/>
      <c r="C24" s="76">
        <v>43250416</v>
      </c>
      <c r="D24" s="76" t="s">
        <v>132</v>
      </c>
      <c r="E24" s="76" t="s">
        <v>621</v>
      </c>
      <c r="F24" s="76">
        <v>202300059</v>
      </c>
      <c r="G24" s="76" t="s">
        <v>151</v>
      </c>
      <c r="H24" s="76" t="s">
        <v>155</v>
      </c>
      <c r="I24" s="76">
        <v>4715000</v>
      </c>
      <c r="J24" s="95">
        <f>+VLOOKUP(C24,Hoja2!B22:O85,10,0)</f>
        <v>44980</v>
      </c>
      <c r="K24" s="76"/>
      <c r="L24" s="89">
        <v>45290</v>
      </c>
      <c r="M24" s="76" t="s">
        <v>139</v>
      </c>
      <c r="N24" s="15" t="s">
        <v>839</v>
      </c>
    </row>
    <row r="25" spans="2:14" ht="245.25" customHeight="1" x14ac:dyDescent="0.3">
      <c r="B25" s="15"/>
      <c r="C25" s="76">
        <v>71604693</v>
      </c>
      <c r="D25" s="76" t="s">
        <v>622</v>
      </c>
      <c r="E25" s="76" t="s">
        <v>623</v>
      </c>
      <c r="F25" s="76">
        <v>202300141</v>
      </c>
      <c r="G25" s="76" t="s">
        <v>151</v>
      </c>
      <c r="H25" s="76" t="s">
        <v>153</v>
      </c>
      <c r="I25" s="76">
        <v>4715000</v>
      </c>
      <c r="J25" s="95">
        <f>+VLOOKUP(C25,Hoja2!B23:O86,10,0)</f>
        <v>45040</v>
      </c>
      <c r="K25" s="76"/>
      <c r="L25" s="89">
        <v>45290</v>
      </c>
      <c r="M25" s="76" t="s">
        <v>738</v>
      </c>
      <c r="N25" s="15" t="s">
        <v>840</v>
      </c>
    </row>
    <row r="26" spans="2:14" ht="245.25" customHeight="1" x14ac:dyDescent="0.3">
      <c r="B26" s="15"/>
      <c r="C26" s="76">
        <v>1036662853</v>
      </c>
      <c r="D26" s="76" t="s">
        <v>117</v>
      </c>
      <c r="E26" s="76" t="s">
        <v>624</v>
      </c>
      <c r="F26" s="76">
        <v>202300030</v>
      </c>
      <c r="G26" s="76" t="s">
        <v>151</v>
      </c>
      <c r="H26" s="76" t="s">
        <v>153</v>
      </c>
      <c r="I26" s="76">
        <v>6702000</v>
      </c>
      <c r="J26" s="95">
        <f>+VLOOKUP(C26,Hoja2!B24:O87,10,0)</f>
        <v>44964</v>
      </c>
      <c r="K26" s="76"/>
      <c r="L26" s="89">
        <v>45290</v>
      </c>
      <c r="M26" s="76" t="s">
        <v>133</v>
      </c>
      <c r="N26" s="15" t="s">
        <v>841</v>
      </c>
    </row>
    <row r="27" spans="2:14" ht="245.25" customHeight="1" x14ac:dyDescent="0.3">
      <c r="B27" s="15"/>
      <c r="C27" s="76">
        <v>1077172574</v>
      </c>
      <c r="D27" s="76" t="s">
        <v>625</v>
      </c>
      <c r="E27" s="76" t="s">
        <v>626</v>
      </c>
      <c r="F27" s="76">
        <v>202300066</v>
      </c>
      <c r="G27" s="76" t="s">
        <v>151</v>
      </c>
      <c r="H27" s="76" t="s">
        <v>155</v>
      </c>
      <c r="I27" s="76">
        <v>3624000</v>
      </c>
      <c r="J27" s="95">
        <f>+VLOOKUP(C27,Hoja2!B25:O88,10,0)</f>
        <v>44986</v>
      </c>
      <c r="K27" s="76"/>
      <c r="L27" s="89">
        <v>45290</v>
      </c>
      <c r="M27" s="76" t="s">
        <v>741</v>
      </c>
      <c r="N27" s="15" t="s">
        <v>842</v>
      </c>
    </row>
    <row r="28" spans="2:14" ht="245.25" customHeight="1" x14ac:dyDescent="0.3">
      <c r="B28" s="15"/>
      <c r="C28" s="76">
        <v>1152470260</v>
      </c>
      <c r="D28" s="76" t="s">
        <v>627</v>
      </c>
      <c r="E28" s="76" t="s">
        <v>628</v>
      </c>
      <c r="F28" s="76">
        <v>202300087</v>
      </c>
      <c r="G28" s="76" t="s">
        <v>151</v>
      </c>
      <c r="H28" s="76" t="s">
        <v>161</v>
      </c>
      <c r="I28" s="76">
        <v>5187000</v>
      </c>
      <c r="J28" s="95">
        <f>+VLOOKUP(C28,Hoja2!B26:O89,10,0)</f>
        <v>44991</v>
      </c>
      <c r="K28" s="76"/>
      <c r="L28" s="89">
        <v>45290</v>
      </c>
      <c r="M28" s="76" t="s">
        <v>743</v>
      </c>
      <c r="N28" s="15" t="s">
        <v>843</v>
      </c>
    </row>
    <row r="29" spans="2:14" ht="245.25" customHeight="1" x14ac:dyDescent="0.3">
      <c r="B29" s="15"/>
      <c r="C29" s="76">
        <v>71173880</v>
      </c>
      <c r="D29" s="76" t="s">
        <v>629</v>
      </c>
      <c r="E29" s="76" t="s">
        <v>630</v>
      </c>
      <c r="F29" s="76">
        <v>202300134</v>
      </c>
      <c r="G29" s="76" t="s">
        <v>151</v>
      </c>
      <c r="H29" s="76" t="s">
        <v>152</v>
      </c>
      <c r="I29" s="76">
        <v>6702000</v>
      </c>
      <c r="J29" s="95">
        <f>+VLOOKUP(C29,Hoja2!B27:O90,10,0)</f>
        <v>45029</v>
      </c>
      <c r="K29" s="76"/>
      <c r="L29" s="89">
        <v>45290</v>
      </c>
      <c r="M29" s="76" t="s">
        <v>745</v>
      </c>
      <c r="N29" s="15" t="s">
        <v>844</v>
      </c>
    </row>
    <row r="30" spans="2:14" ht="245.25" customHeight="1" x14ac:dyDescent="0.3">
      <c r="B30" s="15"/>
      <c r="C30" s="76">
        <v>1032444108</v>
      </c>
      <c r="D30" s="76" t="s">
        <v>631</v>
      </c>
      <c r="E30" s="76" t="s">
        <v>632</v>
      </c>
      <c r="F30" s="76">
        <v>202300094</v>
      </c>
      <c r="G30" s="76" t="s">
        <v>151</v>
      </c>
      <c r="H30" s="76" t="s">
        <v>155</v>
      </c>
      <c r="I30" s="76">
        <v>6702000</v>
      </c>
      <c r="J30" s="95">
        <f>+VLOOKUP(C30,Hoja2!B28:O91,10,0)</f>
        <v>44994</v>
      </c>
      <c r="K30" s="76"/>
      <c r="L30" s="89">
        <v>45291</v>
      </c>
      <c r="M30" s="76" t="s">
        <v>747</v>
      </c>
      <c r="N30" s="50" t="s">
        <v>845</v>
      </c>
    </row>
    <row r="31" spans="2:14" ht="245.25" customHeight="1" x14ac:dyDescent="0.3">
      <c r="B31" s="15"/>
      <c r="C31" s="77">
        <v>10771696</v>
      </c>
      <c r="D31" s="76" t="s">
        <v>633</v>
      </c>
      <c r="E31" s="76" t="s">
        <v>634</v>
      </c>
      <c r="F31" s="76">
        <v>202300191</v>
      </c>
      <c r="G31" s="76" t="s">
        <v>151</v>
      </c>
      <c r="H31" s="76" t="s">
        <v>155</v>
      </c>
      <c r="I31" s="90">
        <v>5187000</v>
      </c>
      <c r="J31" s="95">
        <f>+VLOOKUP(C31,Hoja2!B29:O92,10,0)</f>
        <v>45113</v>
      </c>
      <c r="K31" s="89">
        <f t="shared" ref="K31:K32" si="0">+J31</f>
        <v>45113</v>
      </c>
      <c r="L31" s="88">
        <v>45291</v>
      </c>
      <c r="M31" s="76" t="s">
        <v>749</v>
      </c>
      <c r="N31" s="15" t="s">
        <v>889</v>
      </c>
    </row>
    <row r="32" spans="2:14" ht="245.25" customHeight="1" x14ac:dyDescent="0.3">
      <c r="B32" s="15"/>
      <c r="C32" s="76">
        <v>1128404417</v>
      </c>
      <c r="D32" s="76" t="s">
        <v>635</v>
      </c>
      <c r="E32" s="78" t="s">
        <v>636</v>
      </c>
      <c r="F32" s="76">
        <v>202300135</v>
      </c>
      <c r="G32" s="76" t="s">
        <v>151</v>
      </c>
      <c r="H32" s="76" t="s">
        <v>156</v>
      </c>
      <c r="I32" s="99"/>
      <c r="J32" s="95">
        <f>+VLOOKUP(C32,Hoja2!B30:O93,10,0)</f>
        <v>45030</v>
      </c>
      <c r="K32" s="89">
        <f t="shared" si="0"/>
        <v>45030</v>
      </c>
      <c r="L32" s="89">
        <v>45291</v>
      </c>
      <c r="M32" s="76" t="s">
        <v>751</v>
      </c>
      <c r="N32" s="15" t="s">
        <v>910</v>
      </c>
    </row>
    <row r="33" spans="2:14" ht="245.25" customHeight="1" x14ac:dyDescent="0.3">
      <c r="B33" s="15"/>
      <c r="C33" s="76">
        <v>70514385</v>
      </c>
      <c r="D33" s="76" t="s">
        <v>637</v>
      </c>
      <c r="E33" s="76" t="s">
        <v>638</v>
      </c>
      <c r="F33" s="76">
        <v>202300079</v>
      </c>
      <c r="G33" s="76" t="s">
        <v>151</v>
      </c>
      <c r="H33" s="76" t="s">
        <v>155</v>
      </c>
      <c r="I33" s="76">
        <v>4715000</v>
      </c>
      <c r="J33" s="95">
        <f>+VLOOKUP(C33,Hoja2!B31:O94,10,0)</f>
        <v>44987</v>
      </c>
      <c r="K33" s="76"/>
      <c r="L33" s="89">
        <v>45290</v>
      </c>
      <c r="M33" s="76" t="s">
        <v>753</v>
      </c>
      <c r="N33" s="15" t="s">
        <v>846</v>
      </c>
    </row>
    <row r="34" spans="2:14" ht="245.25" customHeight="1" x14ac:dyDescent="0.3">
      <c r="B34" s="15"/>
      <c r="C34" s="76">
        <v>1020425916</v>
      </c>
      <c r="D34" s="76" t="s">
        <v>639</v>
      </c>
      <c r="E34" s="76" t="s">
        <v>640</v>
      </c>
      <c r="F34" s="76">
        <v>202300016</v>
      </c>
      <c r="G34" s="76" t="s">
        <v>151</v>
      </c>
      <c r="H34" s="76" t="s">
        <v>155</v>
      </c>
      <c r="I34" s="76">
        <v>6702000</v>
      </c>
      <c r="J34" s="95">
        <f>+VLOOKUP(C34,Hoja2!B32:O95,10,0)</f>
        <v>44953</v>
      </c>
      <c r="K34" s="89">
        <f t="shared" ref="K34:K35" si="1">+J34</f>
        <v>44953</v>
      </c>
      <c r="L34" s="89">
        <v>45290</v>
      </c>
      <c r="M34" s="76" t="s">
        <v>755</v>
      </c>
      <c r="N34" s="15" t="s">
        <v>860</v>
      </c>
    </row>
    <row r="35" spans="2:14" ht="245.25" customHeight="1" x14ac:dyDescent="0.3">
      <c r="B35" s="15"/>
      <c r="C35" s="77">
        <v>19003434</v>
      </c>
      <c r="D35" s="76" t="s">
        <v>641</v>
      </c>
      <c r="E35" s="76" t="s">
        <v>642</v>
      </c>
      <c r="F35" s="76">
        <v>202300204</v>
      </c>
      <c r="G35" s="76" t="s">
        <v>151</v>
      </c>
      <c r="H35" s="76" t="s">
        <v>155</v>
      </c>
      <c r="I35" s="90">
        <v>6480381</v>
      </c>
      <c r="J35" s="95">
        <f>+VLOOKUP(C35,Hoja2!B33:O96,10,0)</f>
        <v>45125</v>
      </c>
      <c r="K35" s="89">
        <f t="shared" si="1"/>
        <v>45125</v>
      </c>
      <c r="L35" s="88">
        <v>45291</v>
      </c>
      <c r="M35" s="76" t="s">
        <v>756</v>
      </c>
      <c r="N35" s="15" t="s">
        <v>890</v>
      </c>
    </row>
    <row r="36" spans="2:14" ht="245.25" customHeight="1" x14ac:dyDescent="0.3">
      <c r="B36" s="15"/>
      <c r="C36" s="76">
        <v>8032141</v>
      </c>
      <c r="D36" s="76" t="s">
        <v>116</v>
      </c>
      <c r="E36" s="76" t="s">
        <v>643</v>
      </c>
      <c r="F36" s="76">
        <v>202300086</v>
      </c>
      <c r="G36" s="76" t="s">
        <v>151</v>
      </c>
      <c r="H36" s="76" t="s">
        <v>154</v>
      </c>
      <c r="I36" s="76">
        <v>3985000</v>
      </c>
      <c r="J36" s="95">
        <f>+VLOOKUP(C36,Hoja2!B34:O97,10,0)</f>
        <v>44988</v>
      </c>
      <c r="K36" s="76"/>
      <c r="L36" s="89">
        <v>45290</v>
      </c>
      <c r="M36" s="76" t="s">
        <v>758</v>
      </c>
      <c r="N36" s="15" t="s">
        <v>847</v>
      </c>
    </row>
    <row r="37" spans="2:14" ht="245.25" customHeight="1" x14ac:dyDescent="0.3">
      <c r="B37" s="15"/>
      <c r="C37" s="76">
        <v>1015277728</v>
      </c>
      <c r="D37" s="76" t="s">
        <v>644</v>
      </c>
      <c r="E37" s="76" t="s">
        <v>645</v>
      </c>
      <c r="F37" s="76">
        <v>202300128</v>
      </c>
      <c r="G37" s="76" t="s">
        <v>151</v>
      </c>
      <c r="H37" s="76" t="s">
        <v>155</v>
      </c>
      <c r="I37" s="76">
        <v>6702000</v>
      </c>
      <c r="J37" s="95">
        <f>+VLOOKUP(C37,Hoja2!B35:O98,10,0)</f>
        <v>45026</v>
      </c>
      <c r="K37" s="76"/>
      <c r="L37" s="89">
        <v>45290</v>
      </c>
      <c r="M37" s="76" t="s">
        <v>760</v>
      </c>
      <c r="N37" s="15" t="s">
        <v>848</v>
      </c>
    </row>
    <row r="38" spans="2:14" ht="245.25" customHeight="1" x14ac:dyDescent="0.3">
      <c r="B38" s="15"/>
      <c r="C38" s="76">
        <v>3593055</v>
      </c>
      <c r="D38" s="76" t="s">
        <v>646</v>
      </c>
      <c r="E38" s="76" t="s">
        <v>647</v>
      </c>
      <c r="F38" s="76">
        <v>202300111</v>
      </c>
      <c r="G38" s="76" t="s">
        <v>151</v>
      </c>
      <c r="H38" s="76" t="s">
        <v>155</v>
      </c>
      <c r="I38" s="76">
        <v>5187000</v>
      </c>
      <c r="J38" s="95">
        <f>+VLOOKUP(C38,Hoja2!B36:O99,10,0)</f>
        <v>45008</v>
      </c>
      <c r="K38" s="76"/>
      <c r="L38" s="89">
        <v>45291</v>
      </c>
      <c r="M38" s="76" t="s">
        <v>762</v>
      </c>
      <c r="N38" s="15" t="s">
        <v>849</v>
      </c>
    </row>
    <row r="39" spans="2:14" ht="245.25" customHeight="1" x14ac:dyDescent="0.3">
      <c r="B39" s="15"/>
      <c r="C39" s="76">
        <v>1036664466</v>
      </c>
      <c r="D39" s="76" t="s">
        <v>119</v>
      </c>
      <c r="E39" s="76" t="s">
        <v>648</v>
      </c>
      <c r="F39" s="76">
        <v>202300065</v>
      </c>
      <c r="G39" s="76" t="s">
        <v>151</v>
      </c>
      <c r="H39" s="76" t="s">
        <v>156</v>
      </c>
      <c r="I39" s="76">
        <v>6702000</v>
      </c>
      <c r="J39" s="95">
        <f>+VLOOKUP(C39,Hoja2!B37:O100,10,0)</f>
        <v>44986</v>
      </c>
      <c r="K39" s="76"/>
      <c r="L39" s="89">
        <v>45290</v>
      </c>
      <c r="M39" s="76" t="s">
        <v>135</v>
      </c>
      <c r="N39" s="15" t="s">
        <v>850</v>
      </c>
    </row>
    <row r="40" spans="2:14" ht="245.25" customHeight="1" x14ac:dyDescent="0.3">
      <c r="B40" s="15"/>
      <c r="C40" s="77">
        <v>71681431</v>
      </c>
      <c r="D40" s="76" t="s">
        <v>649</v>
      </c>
      <c r="E40" s="76" t="s">
        <v>650</v>
      </c>
      <c r="F40" s="76">
        <v>202300205</v>
      </c>
      <c r="G40" s="76" t="s">
        <v>151</v>
      </c>
      <c r="H40" s="76" t="s">
        <v>155</v>
      </c>
      <c r="I40" s="90">
        <v>7875000</v>
      </c>
      <c r="J40" s="95">
        <f>+VLOOKUP(C40,Hoja2!B38:O101,10,0)</f>
        <v>45125</v>
      </c>
      <c r="K40" s="89">
        <f t="shared" ref="K40:K41" si="2">+J40</f>
        <v>45125</v>
      </c>
      <c r="L40" s="88">
        <v>45291</v>
      </c>
      <c r="M40" s="76" t="s">
        <v>765</v>
      </c>
      <c r="N40" s="15" t="s">
        <v>891</v>
      </c>
    </row>
    <row r="41" spans="2:14" ht="245.25" customHeight="1" x14ac:dyDescent="0.3">
      <c r="B41" s="15"/>
      <c r="C41" s="77">
        <v>98773539</v>
      </c>
      <c r="D41" s="96" t="s">
        <v>651</v>
      </c>
      <c r="E41" s="76" t="s">
        <v>652</v>
      </c>
      <c r="F41" s="76">
        <v>202300181</v>
      </c>
      <c r="G41" s="76" t="s">
        <v>151</v>
      </c>
      <c r="H41" s="76" t="s">
        <v>154</v>
      </c>
      <c r="I41" s="90">
        <v>3900000</v>
      </c>
      <c r="J41" s="95">
        <f>+VLOOKUP(C41,Hoja2!B39:O102,10,0)</f>
        <v>45107</v>
      </c>
      <c r="K41" s="89">
        <f t="shared" si="2"/>
        <v>45107</v>
      </c>
      <c r="L41" s="88">
        <v>45291</v>
      </c>
      <c r="M41" s="76" t="s">
        <v>767</v>
      </c>
      <c r="N41" s="15" t="s">
        <v>892</v>
      </c>
    </row>
    <row r="42" spans="2:14" ht="245.25" customHeight="1" x14ac:dyDescent="0.3">
      <c r="B42" s="6"/>
      <c r="C42" s="76">
        <v>1068809774</v>
      </c>
      <c r="D42" s="76" t="s">
        <v>653</v>
      </c>
      <c r="E42" s="76" t="s">
        <v>654</v>
      </c>
      <c r="F42" s="76">
        <v>202300148</v>
      </c>
      <c r="G42" s="76" t="s">
        <v>151</v>
      </c>
      <c r="H42" s="76" t="s">
        <v>155</v>
      </c>
      <c r="I42" s="76">
        <v>3624000</v>
      </c>
      <c r="J42" s="95">
        <f>+VLOOKUP(C42,Hoja2!B40:O103,10,0)</f>
        <v>45050</v>
      </c>
      <c r="K42" s="76"/>
      <c r="L42" s="76">
        <v>45290</v>
      </c>
      <c r="M42" s="76" t="s">
        <v>769</v>
      </c>
      <c r="N42" s="15" t="s">
        <v>851</v>
      </c>
    </row>
    <row r="43" spans="2:14" ht="245.25" customHeight="1" x14ac:dyDescent="0.3">
      <c r="B43" s="6"/>
      <c r="C43" s="77">
        <v>1081153267</v>
      </c>
      <c r="D43" s="76" t="s">
        <v>655</v>
      </c>
      <c r="E43" s="78" t="s">
        <v>656</v>
      </c>
      <c r="F43" s="76">
        <v>202300184</v>
      </c>
      <c r="G43" s="76" t="s">
        <v>151</v>
      </c>
      <c r="H43" s="76" t="s">
        <v>155</v>
      </c>
      <c r="I43" s="90">
        <v>8695000</v>
      </c>
      <c r="J43" s="95">
        <f>+VLOOKUP(C43,Hoja2!B41:O104,10,0)</f>
        <v>45106</v>
      </c>
      <c r="K43" s="89">
        <f>+J43</f>
        <v>45106</v>
      </c>
      <c r="L43" s="88">
        <v>45291</v>
      </c>
      <c r="M43" s="76" t="s">
        <v>771</v>
      </c>
      <c r="N43" s="15" t="s">
        <v>893</v>
      </c>
    </row>
    <row r="44" spans="2:14" ht="245.25" customHeight="1" x14ac:dyDescent="0.3">
      <c r="B44" s="6"/>
      <c r="C44" s="76">
        <v>1017217812</v>
      </c>
      <c r="D44" s="76" t="s">
        <v>118</v>
      </c>
      <c r="E44" s="76" t="s">
        <v>657</v>
      </c>
      <c r="F44" s="76">
        <v>202300006</v>
      </c>
      <c r="G44" s="76" t="s">
        <v>151</v>
      </c>
      <c r="H44" s="76" t="s">
        <v>155</v>
      </c>
      <c r="I44" s="76">
        <v>6702000</v>
      </c>
      <c r="J44" s="95">
        <f>+VLOOKUP(C44,Hoja2!B42:O105,10,0)</f>
        <v>44945</v>
      </c>
      <c r="K44" s="76"/>
      <c r="L44" s="89">
        <v>45290</v>
      </c>
      <c r="M44" s="76" t="s">
        <v>134</v>
      </c>
      <c r="N44" s="15" t="s">
        <v>852</v>
      </c>
    </row>
    <row r="45" spans="2:14" ht="245.25" customHeight="1" x14ac:dyDescent="0.3">
      <c r="B45" s="6"/>
      <c r="C45" s="76">
        <v>42978459</v>
      </c>
      <c r="D45" s="96" t="s">
        <v>658</v>
      </c>
      <c r="E45" s="78" t="s">
        <v>659</v>
      </c>
      <c r="F45" s="76">
        <v>202300193</v>
      </c>
      <c r="G45" s="76" t="s">
        <v>151</v>
      </c>
      <c r="H45" s="76" t="s">
        <v>155</v>
      </c>
      <c r="I45" s="99">
        <v>8900000</v>
      </c>
      <c r="J45" s="95">
        <f>+VLOOKUP(C45,Hoja2!B43:O106,10,0)</f>
        <v>45113</v>
      </c>
      <c r="K45" s="89">
        <f t="shared" ref="K45:K46" si="3">+J45</f>
        <v>45113</v>
      </c>
      <c r="L45" s="88">
        <v>45291</v>
      </c>
      <c r="M45" s="76" t="s">
        <v>774</v>
      </c>
      <c r="N45" s="15" t="s">
        <v>911</v>
      </c>
    </row>
    <row r="46" spans="2:14" ht="245.25" customHeight="1" x14ac:dyDescent="0.3">
      <c r="B46" s="6"/>
      <c r="C46" s="76">
        <v>1035236490</v>
      </c>
      <c r="D46" s="76" t="s">
        <v>660</v>
      </c>
      <c r="E46" s="98" t="s">
        <v>661</v>
      </c>
      <c r="F46" s="76">
        <v>202300195</v>
      </c>
      <c r="G46" s="76" t="s">
        <v>151</v>
      </c>
      <c r="H46" s="76" t="s">
        <v>155</v>
      </c>
      <c r="I46" s="99">
        <v>8700000</v>
      </c>
      <c r="J46" s="95">
        <f>+VLOOKUP(C46,Hoja2!B44:O107,10,0)</f>
        <v>45113</v>
      </c>
      <c r="K46" s="89">
        <f t="shared" si="3"/>
        <v>45113</v>
      </c>
      <c r="L46" s="88">
        <v>45291</v>
      </c>
      <c r="M46" s="76" t="s">
        <v>776</v>
      </c>
      <c r="N46" s="15"/>
    </row>
    <row r="47" spans="2:14" ht="245.25" customHeight="1" x14ac:dyDescent="0.3">
      <c r="B47" s="6"/>
      <c r="C47" s="76">
        <v>43207148</v>
      </c>
      <c r="D47" s="76" t="s">
        <v>662</v>
      </c>
      <c r="E47" s="76" t="s">
        <v>663</v>
      </c>
      <c r="F47" s="76">
        <v>202300138</v>
      </c>
      <c r="G47" s="76" t="s">
        <v>151</v>
      </c>
      <c r="H47" s="76" t="s">
        <v>162</v>
      </c>
      <c r="I47" s="76">
        <v>6702000</v>
      </c>
      <c r="J47" s="95">
        <f>+VLOOKUP(C47,Hoja2!B45:O108,10,0)</f>
        <v>45034</v>
      </c>
      <c r="K47" s="76"/>
      <c r="L47" s="89">
        <v>45290</v>
      </c>
      <c r="M47" s="76" t="s">
        <v>778</v>
      </c>
      <c r="N47" s="15" t="s">
        <v>853</v>
      </c>
    </row>
    <row r="48" spans="2:14" ht="245.25" customHeight="1" x14ac:dyDescent="0.3">
      <c r="B48" s="6"/>
      <c r="C48" s="76">
        <v>1037572412</v>
      </c>
      <c r="D48" s="76" t="s">
        <v>664</v>
      </c>
      <c r="E48" s="76" t="s">
        <v>665</v>
      </c>
      <c r="F48" s="76">
        <v>202300064</v>
      </c>
      <c r="G48" s="76" t="s">
        <v>151</v>
      </c>
      <c r="H48" s="76" t="s">
        <v>153</v>
      </c>
      <c r="I48" s="76">
        <v>6702000</v>
      </c>
      <c r="J48" s="95">
        <f>+VLOOKUP(C48,Hoja2!B46:O109,10,0)</f>
        <v>44980</v>
      </c>
      <c r="K48" s="76"/>
      <c r="L48" s="89">
        <v>45291</v>
      </c>
      <c r="M48" s="76" t="s">
        <v>780</v>
      </c>
      <c r="N48" s="15" t="s">
        <v>854</v>
      </c>
    </row>
    <row r="49" spans="1:14" ht="245.25" customHeight="1" x14ac:dyDescent="0.3">
      <c r="B49" s="6"/>
      <c r="C49" s="76">
        <v>1007111326</v>
      </c>
      <c r="D49" s="76" t="s">
        <v>666</v>
      </c>
      <c r="E49" s="76" t="s">
        <v>667</v>
      </c>
      <c r="F49" s="76">
        <v>202300078</v>
      </c>
      <c r="G49" s="76" t="s">
        <v>151</v>
      </c>
      <c r="H49" s="76" t="s">
        <v>161</v>
      </c>
      <c r="I49" s="76">
        <v>3624000</v>
      </c>
      <c r="J49" s="95">
        <f>+VLOOKUP(C49,Hoja2!B47:O110,10,0)</f>
        <v>44987</v>
      </c>
      <c r="K49" s="76"/>
      <c r="L49" s="89">
        <v>45290</v>
      </c>
      <c r="M49" s="76" t="s">
        <v>782</v>
      </c>
      <c r="N49" s="15" t="s">
        <v>855</v>
      </c>
    </row>
    <row r="50" spans="1:14" ht="245.25" customHeight="1" x14ac:dyDescent="0.3">
      <c r="B50" s="6"/>
      <c r="C50" s="76">
        <v>43564465</v>
      </c>
      <c r="D50" s="76" t="s">
        <v>131</v>
      </c>
      <c r="E50" s="76" t="s">
        <v>668</v>
      </c>
      <c r="F50" s="76">
        <v>202300060</v>
      </c>
      <c r="G50" s="76" t="s">
        <v>151</v>
      </c>
      <c r="H50" s="76" t="s">
        <v>153</v>
      </c>
      <c r="I50" s="76">
        <v>4715000</v>
      </c>
      <c r="J50" s="95">
        <f>+VLOOKUP(C50,Hoja2!B48:O111,10,0)</f>
        <v>44977</v>
      </c>
      <c r="K50" s="89">
        <f>+J50</f>
        <v>44977</v>
      </c>
      <c r="L50" s="89">
        <v>45290</v>
      </c>
      <c r="M50" s="76" t="s">
        <v>138</v>
      </c>
      <c r="N50" s="15" t="s">
        <v>861</v>
      </c>
    </row>
    <row r="51" spans="1:14" ht="245.25" customHeight="1" x14ac:dyDescent="0.3">
      <c r="B51" s="6"/>
      <c r="C51" s="76">
        <v>16779329</v>
      </c>
      <c r="D51" s="76" t="s">
        <v>669</v>
      </c>
      <c r="E51" s="76" t="s">
        <v>670</v>
      </c>
      <c r="F51" s="76">
        <v>202300080</v>
      </c>
      <c r="G51" s="76" t="s">
        <v>151</v>
      </c>
      <c r="H51" s="76" t="s">
        <v>152</v>
      </c>
      <c r="I51" s="76">
        <v>8695000</v>
      </c>
      <c r="J51" s="95">
        <f>+VLOOKUP(C51,Hoja2!B49:O112,10,0)</f>
        <v>44987</v>
      </c>
      <c r="K51" s="76"/>
      <c r="L51" s="89">
        <v>45290</v>
      </c>
      <c r="M51" s="76" t="s">
        <v>785</v>
      </c>
      <c r="N51" s="50" t="s">
        <v>856</v>
      </c>
    </row>
    <row r="52" spans="1:14" ht="245.25" customHeight="1" x14ac:dyDescent="0.3">
      <c r="B52" s="6"/>
      <c r="C52" s="76">
        <v>1143411985</v>
      </c>
      <c r="D52" s="96" t="s">
        <v>671</v>
      </c>
      <c r="E52" s="78" t="s">
        <v>672</v>
      </c>
      <c r="F52" s="76">
        <v>2023000100</v>
      </c>
      <c r="G52" s="76" t="s">
        <v>151</v>
      </c>
      <c r="H52" s="76" t="s">
        <v>162</v>
      </c>
      <c r="I52" s="76">
        <v>6702000</v>
      </c>
      <c r="J52" s="95">
        <f>+VLOOKUP(C52,Hoja2!B50:O113,10,0)</f>
        <v>44999</v>
      </c>
      <c r="K52" s="76"/>
      <c r="L52" s="89">
        <v>45290</v>
      </c>
      <c r="M52" s="76" t="s">
        <v>787</v>
      </c>
      <c r="N52" s="15" t="s">
        <v>857</v>
      </c>
    </row>
    <row r="53" spans="1:14" ht="245.25" customHeight="1" x14ac:dyDescent="0.3">
      <c r="B53" s="6"/>
      <c r="C53" s="76">
        <v>1128465578</v>
      </c>
      <c r="D53" s="76" t="s">
        <v>673</v>
      </c>
      <c r="E53" s="76" t="s">
        <v>674</v>
      </c>
      <c r="F53" s="76">
        <v>202300110</v>
      </c>
      <c r="G53" s="76" t="s">
        <v>151</v>
      </c>
      <c r="H53" s="76" t="s">
        <v>156</v>
      </c>
      <c r="I53" s="76">
        <v>1893000</v>
      </c>
      <c r="J53" s="95">
        <f>+VLOOKUP(C53,Hoja2!B51:O114,10,0)</f>
        <v>45008</v>
      </c>
      <c r="K53" s="76"/>
      <c r="L53" s="89">
        <v>45291</v>
      </c>
      <c r="M53" s="76" t="s">
        <v>789</v>
      </c>
      <c r="N53" s="15" t="s">
        <v>858</v>
      </c>
    </row>
    <row r="54" spans="1:14" ht="245.25" customHeight="1" x14ac:dyDescent="0.3">
      <c r="B54" s="6"/>
      <c r="C54" s="76">
        <v>1081788970</v>
      </c>
      <c r="D54" s="76" t="s">
        <v>675</v>
      </c>
      <c r="E54" s="79" t="s">
        <v>676</v>
      </c>
      <c r="F54" s="76" t="s">
        <v>699</v>
      </c>
      <c r="G54" s="76" t="s">
        <v>151</v>
      </c>
      <c r="H54" s="76" t="s">
        <v>153</v>
      </c>
      <c r="I54" s="100">
        <v>5187000</v>
      </c>
      <c r="J54" s="95">
        <f>+VLOOKUP(C54,Hoja2!B52:O115,10,0)</f>
        <v>45043</v>
      </c>
      <c r="K54" s="89">
        <f t="shared" ref="K54:K59" si="4">+J54</f>
        <v>45043</v>
      </c>
      <c r="L54" s="89">
        <v>45290</v>
      </c>
      <c r="M54" s="76" t="s">
        <v>791</v>
      </c>
      <c r="N54" s="15" t="s">
        <v>912</v>
      </c>
    </row>
    <row r="55" spans="1:14" ht="245.25" customHeight="1" x14ac:dyDescent="0.3">
      <c r="B55" s="6"/>
      <c r="C55" s="76">
        <v>43254166</v>
      </c>
      <c r="D55" s="96" t="s">
        <v>677</v>
      </c>
      <c r="E55" s="76" t="s">
        <v>678</v>
      </c>
      <c r="F55" s="76">
        <v>202300194</v>
      </c>
      <c r="G55" s="76" t="s">
        <v>151</v>
      </c>
      <c r="H55" s="76" t="s">
        <v>162</v>
      </c>
      <c r="I55" s="99">
        <v>7000000</v>
      </c>
      <c r="J55" s="95">
        <f>+VLOOKUP(C55,Hoja2!B53:O116,10,0)</f>
        <v>45113</v>
      </c>
      <c r="K55" s="89">
        <f t="shared" si="4"/>
        <v>45113</v>
      </c>
      <c r="L55" s="88">
        <v>45291</v>
      </c>
      <c r="M55" s="76" t="s">
        <v>793</v>
      </c>
      <c r="N55" s="15" t="s">
        <v>913</v>
      </c>
    </row>
    <row r="56" spans="1:14" ht="245.25" customHeight="1" x14ac:dyDescent="0.3">
      <c r="B56" s="6"/>
      <c r="C56" s="76">
        <v>98548991</v>
      </c>
      <c r="D56" s="96" t="s">
        <v>679</v>
      </c>
      <c r="E56" s="76" t="s">
        <v>680</v>
      </c>
      <c r="F56" s="76" t="s">
        <v>700</v>
      </c>
      <c r="G56" s="76" t="s">
        <v>151</v>
      </c>
      <c r="H56" s="76" t="s">
        <v>155</v>
      </c>
      <c r="I56" s="99">
        <v>6702000</v>
      </c>
      <c r="J56" s="95">
        <f>+VLOOKUP(C56,Hoja2!B54:O117,10,0)</f>
        <v>45119</v>
      </c>
      <c r="K56" s="89">
        <f t="shared" si="4"/>
        <v>45119</v>
      </c>
      <c r="L56" s="88">
        <v>45291</v>
      </c>
      <c r="M56" s="76" t="s">
        <v>795</v>
      </c>
      <c r="N56" s="15" t="s">
        <v>914</v>
      </c>
    </row>
    <row r="57" spans="1:14" ht="245.25" customHeight="1" x14ac:dyDescent="0.3">
      <c r="B57" s="6"/>
      <c r="C57" s="77">
        <v>1022094879</v>
      </c>
      <c r="D57" s="96" t="s">
        <v>681</v>
      </c>
      <c r="E57" s="76" t="s">
        <v>682</v>
      </c>
      <c r="F57" s="76">
        <v>202300192</v>
      </c>
      <c r="G57" s="76" t="s">
        <v>151</v>
      </c>
      <c r="H57" s="76" t="s">
        <v>155</v>
      </c>
      <c r="I57" s="90">
        <v>6702000</v>
      </c>
      <c r="J57" s="95">
        <f>+VLOOKUP(C57,Hoja2!B55:O118,10,0)</f>
        <v>45113</v>
      </c>
      <c r="K57" s="89">
        <f t="shared" si="4"/>
        <v>45113</v>
      </c>
      <c r="L57" s="88">
        <v>45291</v>
      </c>
      <c r="M57" s="76" t="s">
        <v>797</v>
      </c>
      <c r="N57" s="15" t="s">
        <v>894</v>
      </c>
    </row>
    <row r="58" spans="1:14" ht="245.25" customHeight="1" x14ac:dyDescent="0.3">
      <c r="B58" s="6"/>
      <c r="C58" s="76">
        <v>1048046418</v>
      </c>
      <c r="D58" s="76" t="s">
        <v>129</v>
      </c>
      <c r="E58" s="76" t="s">
        <v>683</v>
      </c>
      <c r="F58" s="76">
        <v>202300009</v>
      </c>
      <c r="G58" s="76" t="s">
        <v>151</v>
      </c>
      <c r="H58" s="76" t="s">
        <v>155</v>
      </c>
      <c r="I58" s="76">
        <v>1893000</v>
      </c>
      <c r="J58" s="95">
        <f>+VLOOKUP(C58,Hoja2!B56:O119,10,0)</f>
        <v>44946</v>
      </c>
      <c r="K58" s="89">
        <f t="shared" si="4"/>
        <v>44946</v>
      </c>
      <c r="L58" s="89">
        <v>45290</v>
      </c>
      <c r="M58" s="76" t="s">
        <v>137</v>
      </c>
      <c r="N58" s="15" t="s">
        <v>895</v>
      </c>
    </row>
    <row r="59" spans="1:14" ht="245.25" customHeight="1" x14ac:dyDescent="0.3">
      <c r="B59" s="6"/>
      <c r="C59" s="76">
        <v>16804103</v>
      </c>
      <c r="D59" s="76" t="s">
        <v>125</v>
      </c>
      <c r="E59" s="76" t="s">
        <v>684</v>
      </c>
      <c r="F59" s="76">
        <v>202300002</v>
      </c>
      <c r="G59" s="76" t="s">
        <v>151</v>
      </c>
      <c r="H59" s="76" t="s">
        <v>155</v>
      </c>
      <c r="I59" s="76">
        <v>7373000</v>
      </c>
      <c r="J59" s="95">
        <f>+VLOOKUP(C59,Hoja2!B57:O120,10,0)</f>
        <v>44944</v>
      </c>
      <c r="K59" s="89">
        <f t="shared" si="4"/>
        <v>44944</v>
      </c>
      <c r="L59" s="89">
        <v>45291</v>
      </c>
      <c r="M59" s="76" t="s">
        <v>163</v>
      </c>
      <c r="N59" s="15" t="s">
        <v>862</v>
      </c>
    </row>
    <row r="60" spans="1:14" ht="245.25" customHeight="1" x14ac:dyDescent="0.3">
      <c r="B60" s="6"/>
      <c r="C60" s="76">
        <v>7175697</v>
      </c>
      <c r="D60" s="76" t="s">
        <v>685</v>
      </c>
      <c r="E60" s="76" t="s">
        <v>686</v>
      </c>
      <c r="F60" s="76">
        <v>202300025</v>
      </c>
      <c r="G60" s="76" t="s">
        <v>151</v>
      </c>
      <c r="H60" s="76" t="s">
        <v>156</v>
      </c>
      <c r="I60" s="76">
        <v>11159000</v>
      </c>
      <c r="J60" s="95">
        <f>+VLOOKUP(C60,Hoja2!B58:O121,10,0)</f>
        <v>44963</v>
      </c>
      <c r="K60" s="76"/>
      <c r="L60" s="89">
        <v>45291</v>
      </c>
      <c r="M60" s="76" t="s">
        <v>801</v>
      </c>
      <c r="N60" s="15" t="s">
        <v>859</v>
      </c>
    </row>
    <row r="61" spans="1:14" ht="245.25" customHeight="1" x14ac:dyDescent="0.3">
      <c r="B61" s="6"/>
      <c r="C61" s="77">
        <v>39357154</v>
      </c>
      <c r="D61" s="96" t="s">
        <v>115</v>
      </c>
      <c r="E61" s="76" t="s">
        <v>687</v>
      </c>
      <c r="F61" s="76">
        <v>202300203</v>
      </c>
      <c r="G61" s="76" t="s">
        <v>151</v>
      </c>
      <c r="H61" s="76" t="s">
        <v>155</v>
      </c>
      <c r="I61" s="90">
        <v>6480381</v>
      </c>
      <c r="J61" s="95">
        <f>+VLOOKUP(C61,Hoja2!B59:O122,10,0)</f>
        <v>45125</v>
      </c>
      <c r="K61" s="89">
        <f t="shared" ref="K61:K65" si="5">+J61</f>
        <v>45125</v>
      </c>
      <c r="L61" s="88">
        <v>45291</v>
      </c>
      <c r="M61" s="76" t="s">
        <v>803</v>
      </c>
      <c r="N61" s="15" t="s">
        <v>896</v>
      </c>
    </row>
    <row r="62" spans="1:14" ht="245.25" customHeight="1" x14ac:dyDescent="0.3">
      <c r="B62" s="6"/>
      <c r="C62" s="77">
        <v>1128425973</v>
      </c>
      <c r="D62" s="96" t="s">
        <v>688</v>
      </c>
      <c r="E62" s="76" t="s">
        <v>689</v>
      </c>
      <c r="F62" s="76">
        <v>202300226</v>
      </c>
      <c r="G62" s="76" t="s">
        <v>151</v>
      </c>
      <c r="H62" s="76" t="s">
        <v>155</v>
      </c>
      <c r="I62" s="90">
        <v>6702000</v>
      </c>
      <c r="J62" s="95">
        <f>+VLOOKUP(C62,Hoja2!B60:O123,10,0)</f>
        <v>45141</v>
      </c>
      <c r="K62" s="89">
        <f t="shared" si="5"/>
        <v>45141</v>
      </c>
      <c r="L62" s="88">
        <v>45291</v>
      </c>
      <c r="M62" s="76" t="s">
        <v>805</v>
      </c>
      <c r="N62" s="15" t="s">
        <v>897</v>
      </c>
    </row>
    <row r="63" spans="1:14" ht="245.25" customHeight="1" x14ac:dyDescent="0.3">
      <c r="B63" s="17"/>
      <c r="C63" s="77">
        <v>1128414567</v>
      </c>
      <c r="D63" s="76" t="s">
        <v>690</v>
      </c>
      <c r="E63" s="76" t="s">
        <v>691</v>
      </c>
      <c r="F63" s="76">
        <v>202300224</v>
      </c>
      <c r="G63" s="76" t="s">
        <v>151</v>
      </c>
      <c r="H63" s="76" t="s">
        <v>155</v>
      </c>
      <c r="I63" s="90">
        <v>7373000</v>
      </c>
      <c r="J63" s="95">
        <f>+VLOOKUP(C63,Hoja2!B61:O124,10,0)</f>
        <v>45140</v>
      </c>
      <c r="K63" s="89">
        <f t="shared" si="5"/>
        <v>45140</v>
      </c>
      <c r="L63" s="88">
        <v>45291</v>
      </c>
      <c r="M63" s="76" t="s">
        <v>807</v>
      </c>
      <c r="N63" s="50" t="s">
        <v>898</v>
      </c>
    </row>
    <row r="64" spans="1:14" ht="245.25" customHeight="1" x14ac:dyDescent="0.3">
      <c r="A64" s="15"/>
      <c r="B64" s="6"/>
      <c r="C64" s="76">
        <v>70381083</v>
      </c>
      <c r="D64" s="96" t="s">
        <v>692</v>
      </c>
      <c r="E64" s="79" t="s">
        <v>693</v>
      </c>
      <c r="F64" s="76">
        <v>202300223</v>
      </c>
      <c r="G64" s="76" t="s">
        <v>151</v>
      </c>
      <c r="H64" s="76" t="s">
        <v>155</v>
      </c>
      <c r="I64" s="99">
        <v>9565000</v>
      </c>
      <c r="J64" s="95">
        <f>+VLOOKUP(C64,Hoja2!B62:O125,10,0)</f>
        <v>45140</v>
      </c>
      <c r="K64" s="89">
        <f t="shared" si="5"/>
        <v>45140</v>
      </c>
      <c r="L64" s="88">
        <v>45291</v>
      </c>
      <c r="M64" s="76" t="s">
        <v>809</v>
      </c>
      <c r="N64" s="15" t="s">
        <v>915</v>
      </c>
    </row>
    <row r="65" spans="3:14" ht="245.25" customHeight="1" x14ac:dyDescent="0.3">
      <c r="C65" s="77">
        <v>98625004</v>
      </c>
      <c r="D65" s="80" t="s">
        <v>694</v>
      </c>
      <c r="E65" s="81" t="s">
        <v>695</v>
      </c>
      <c r="F65" s="76">
        <v>202300220</v>
      </c>
      <c r="G65" s="76" t="s">
        <v>151</v>
      </c>
      <c r="H65" s="76" t="s">
        <v>155</v>
      </c>
      <c r="I65" s="90">
        <v>8400000</v>
      </c>
      <c r="J65" s="95">
        <f>+VLOOKUP(C65,Hoja2!B63:O126,10,0)</f>
        <v>45140</v>
      </c>
      <c r="K65" s="89">
        <f t="shared" si="5"/>
        <v>45140</v>
      </c>
      <c r="L65" s="88">
        <v>45291</v>
      </c>
      <c r="M65" s="76" t="s">
        <v>811</v>
      </c>
      <c r="N65" s="50" t="s">
        <v>899</v>
      </c>
    </row>
    <row r="66" spans="3:14" ht="245.25" customHeight="1" x14ac:dyDescent="0.3">
      <c r="H66" s="7"/>
      <c r="I66" s="7"/>
    </row>
    <row r="67" spans="3:14" ht="245.25" customHeight="1" x14ac:dyDescent="0.3">
      <c r="H67" s="7"/>
      <c r="I67" s="7"/>
    </row>
    <row r="68" spans="3:14" ht="245.25" customHeight="1" x14ac:dyDescent="0.3">
      <c r="H68" s="7"/>
      <c r="I68" s="7"/>
    </row>
    <row r="69" spans="3:14" ht="245.25" customHeight="1" x14ac:dyDescent="0.3">
      <c r="H69" s="7"/>
      <c r="I69" s="7"/>
    </row>
    <row r="70" spans="3:14" ht="245.25" customHeight="1" x14ac:dyDescent="0.3">
      <c r="H70" s="7"/>
      <c r="I70" s="7"/>
    </row>
    <row r="71" spans="3:14" ht="245.25" customHeight="1" x14ac:dyDescent="0.3">
      <c r="H71" s="7"/>
      <c r="I71" s="7"/>
    </row>
    <row r="72" spans="3:14" ht="245.25" customHeight="1" x14ac:dyDescent="0.3">
      <c r="H72" s="7"/>
      <c r="I72" s="7"/>
    </row>
    <row r="73" spans="3:14" ht="245.25" customHeight="1" x14ac:dyDescent="0.3">
      <c r="H73" s="7"/>
      <c r="I73" s="7"/>
    </row>
    <row r="74" spans="3:14" ht="245.25" customHeight="1" x14ac:dyDescent="0.3">
      <c r="H74" s="7"/>
      <c r="I74" s="7"/>
    </row>
    <row r="75" spans="3:14" ht="245.25" customHeight="1" x14ac:dyDescent="0.3">
      <c r="H75" s="7"/>
      <c r="I75" s="7"/>
    </row>
    <row r="76" spans="3:14" ht="245.25" customHeight="1" x14ac:dyDescent="0.3">
      <c r="H76" s="7"/>
      <c r="I76" s="7"/>
    </row>
    <row r="77" spans="3:14" ht="245.25" customHeight="1" x14ac:dyDescent="0.3">
      <c r="H77" s="7"/>
      <c r="I77" s="7"/>
    </row>
    <row r="78" spans="3:14" ht="245.25" customHeight="1" x14ac:dyDescent="0.3">
      <c r="H78" s="7"/>
      <c r="I78" s="7"/>
    </row>
    <row r="79" spans="3:14" ht="245.25" customHeight="1" x14ac:dyDescent="0.3">
      <c r="H79" s="7"/>
      <c r="I79" s="7"/>
    </row>
    <row r="80" spans="3:14" ht="245.25" customHeight="1" x14ac:dyDescent="0.3">
      <c r="H80" s="7"/>
      <c r="I80" s="7"/>
    </row>
    <row r="81" s="7" customFormat="1" ht="245.25" customHeight="1" x14ac:dyDescent="0.3"/>
    <row r="82" s="7" customFormat="1" ht="245.25" customHeight="1" x14ac:dyDescent="0.3"/>
    <row r="83" s="7" customFormat="1" ht="245.25" customHeight="1" x14ac:dyDescent="0.3"/>
    <row r="84" s="7" customFormat="1" ht="245.25" customHeight="1" x14ac:dyDescent="0.3"/>
    <row r="85" s="7" customFormat="1" ht="245.25" customHeight="1" x14ac:dyDescent="0.3"/>
    <row r="86" s="7" customFormat="1" ht="245.25" customHeight="1" x14ac:dyDescent="0.3"/>
    <row r="87" s="7" customFormat="1" ht="245.25" customHeight="1" x14ac:dyDescent="0.3"/>
    <row r="88" s="7" customFormat="1" ht="245.25" customHeight="1" x14ac:dyDescent="0.3"/>
    <row r="89" s="7" customFormat="1" ht="245.25" customHeight="1" x14ac:dyDescent="0.3"/>
    <row r="90" s="7" customFormat="1" ht="245.25" customHeight="1" x14ac:dyDescent="0.3"/>
    <row r="91" s="7" customFormat="1" ht="245.25" customHeight="1" x14ac:dyDescent="0.3"/>
    <row r="92" s="7" customFormat="1" ht="245.25" customHeight="1" x14ac:dyDescent="0.3"/>
  </sheetData>
  <autoFilter ref="C3:N65" xr:uid="{8A7E9F73-E97A-4DFB-85EE-95D38F4B3A46}"/>
  <mergeCells count="2">
    <mergeCell ref="B2:C2"/>
    <mergeCell ref="D2:N2"/>
  </mergeCells>
  <hyperlinks>
    <hyperlink ref="E59" r:id="rId1" xr:uid="{5116E343-E209-45B0-9D96-B76CD72DFC1F}"/>
    <hyperlink ref="E58" r:id="rId2" xr:uid="{2A6DDC5D-5B73-426E-A999-EDD40A0FE418}"/>
    <hyperlink ref="E26" r:id="rId3" xr:uid="{75259851-1752-4412-BBA3-72992B6D5ADB}"/>
    <hyperlink ref="E19" r:id="rId4" xr:uid="{E90DED14-D8D4-4380-BE5A-1D5D8E01B516}"/>
    <hyperlink ref="E34" r:id="rId5" xr:uid="{686D2B94-A3AD-43EF-B636-2B88B3DF28E3}"/>
    <hyperlink ref="E44" r:id="rId6" xr:uid="{2E42137B-217F-43B6-AF48-ABB0397E277E}"/>
    <hyperlink ref="E15" r:id="rId7" xr:uid="{74E67F34-B00D-4430-B141-23B5AF8E9B48}"/>
    <hyperlink ref="E60" r:id="rId8" xr:uid="{75F7ED5D-453B-49A7-B347-2227D863DDAA}"/>
    <hyperlink ref="E50" r:id="rId9" xr:uid="{AB60E3C2-386D-4A60-AE65-538ECC7F9DD6}"/>
    <hyperlink ref="E39" r:id="rId10" xr:uid="{583A14E4-FC5A-4462-A2B1-66BCE6FF1221}"/>
    <hyperlink ref="E9" r:id="rId11" xr:uid="{AEFF4E81-B885-4C04-8F06-CB570F3A378B}"/>
    <hyperlink ref="E22" r:id="rId12" xr:uid="{F8ECDBBD-815F-426A-9667-E6BF6212A1D4}"/>
    <hyperlink ref="E24" r:id="rId13" xr:uid="{34373263-A219-465E-A67B-E4DA4891519E}"/>
    <hyperlink ref="E27" r:id="rId14" xr:uid="{E0E68D02-66EE-49E5-92B2-324F44B77B5C}"/>
    <hyperlink ref="E6" r:id="rId15" xr:uid="{32A6C91B-30E7-4CC5-987E-89763CDEE593}"/>
    <hyperlink ref="E21" r:id="rId16" xr:uid="{BD48D584-C857-42B4-9B2F-5AC50D157B66}"/>
    <hyperlink ref="E10" r:id="rId17" xr:uid="{F8A9EA90-A0E6-4E8D-9117-70F9ACE19919}"/>
    <hyperlink ref="E28" r:id="rId18" xr:uid="{F52923EA-FF2B-4916-801A-FA751F3078D1}"/>
    <hyperlink ref="E30" r:id="rId19" xr:uid="{5499D7E1-D04C-4930-8C79-E028823FCCFA}"/>
    <hyperlink ref="E33" r:id="rId20" xr:uid="{2B8DC782-9CED-4590-BF0D-1CE7E6BF23C4}"/>
    <hyperlink ref="E37" r:id="rId21" xr:uid="{21088C83-DAE6-4C10-A6DE-BDBD15203E3F}"/>
    <hyperlink ref="E38" r:id="rId22" xr:uid="{45A5AFCF-0A70-4564-AD94-33FD63C99FE6}"/>
    <hyperlink ref="E49" r:id="rId23" xr:uid="{57283E31-3766-435B-A936-75353857A818}"/>
    <hyperlink ref="E18" r:id="rId24" xr:uid="{6243F8DD-A51D-47CE-A2C0-63D7091A7FE4}"/>
    <hyperlink ref="E36" r:id="rId25" xr:uid="{E21A70C8-B2BD-4CC4-B394-8C98945E6967}"/>
    <hyperlink ref="E51" r:id="rId26" xr:uid="{6DD1A3FD-3E85-4001-B005-7D81E07ABF73}"/>
    <hyperlink ref="E17" r:id="rId27" xr:uid="{899ADE55-0D8A-4A04-8056-08032244CCFA}"/>
    <hyperlink ref="E52" r:id="rId28" xr:uid="{A2915836-6AD4-494D-B7F4-1C34C5733F0F}"/>
    <hyperlink ref="E4" r:id="rId29" xr:uid="{21843BDB-9658-495F-90CE-B5D49FAF0394}"/>
    <hyperlink ref="E53" r:id="rId30" xr:uid="{4E5F947F-DF93-4191-848F-024F476319C3}"/>
    <hyperlink ref="E29" r:id="rId31" xr:uid="{650A1F68-2957-43E1-9EBB-A03CF7A6CCF4}"/>
    <hyperlink ref="E32" r:id="rId32" xr:uid="{5C6D6DA1-6E60-4AF0-A2BC-E4BF42404F99}"/>
    <hyperlink ref="E25" r:id="rId33" xr:uid="{103962DE-C585-45BA-B967-6678FE8D129F}"/>
    <hyperlink ref="E54" r:id="rId34" xr:uid="{86B1C891-1229-49DA-9D8C-B14DBFE64FFF}"/>
    <hyperlink ref="E12" r:id="rId35" xr:uid="{EFE87335-9386-4930-994E-70BCD9F09888}"/>
    <hyperlink ref="E42" r:id="rId36" xr:uid="{81C423D4-B57B-4C2F-B437-CB6CA6A32E72}"/>
    <hyperlink ref="E5" r:id="rId37" xr:uid="{723C1E91-2568-453D-BB6E-B6CF430680EA}"/>
    <hyperlink ref="E45" r:id="rId38" xr:uid="{8C948B44-1208-43F4-83CE-A313B94532C8}"/>
    <hyperlink ref="E43" r:id="rId39" xr:uid="{9C6F8D3C-C501-4B57-AB03-16E537DDE2AC}"/>
    <hyperlink ref="E64" r:id="rId40" xr:uid="{7189A4C1-77D6-4B28-BE38-059A80C11971}"/>
    <hyperlink ref="E46" r:id="rId41" xr:uid="{0E62F092-461B-430E-B832-2E4FD1181ABF}"/>
    <hyperlink ref="N18" r:id="rId42" xr:uid="{737D3BA7-F6E9-4CB4-9F6E-274683512BA8}"/>
    <hyperlink ref="N65" r:id="rId43" xr:uid="{1DD9E982-042B-4583-84E8-586DA6F1A862}"/>
    <hyperlink ref="N63" r:id="rId44" xr:uid="{055BA569-FBCB-4429-9A06-C2D76F508D91}"/>
    <hyperlink ref="N51" r:id="rId45" xr:uid="{976260EE-EB06-40F7-94DC-769A8AACEC35}"/>
    <hyperlink ref="N30" r:id="rId46" xr:uid="{006F7A5B-1733-4325-87A0-CAC089F1FB4E}"/>
    <hyperlink ref="N4" r:id="rId47" xr:uid="{740EC116-5B61-4DD0-B921-F5F65866F3BA}"/>
  </hyperlinks>
  <pageMargins left="0.7" right="0.7" top="0.75" bottom="0.75" header="0.3" footer="0.3"/>
  <pageSetup orientation="portrait" r:id="rId48"/>
  <drawing r:id="rId4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4219-990F-43CB-B4A2-12EC5AF581C7}">
  <dimension ref="B2:O65"/>
  <sheetViews>
    <sheetView workbookViewId="0">
      <selection activeCell="J4" sqref="J4"/>
    </sheetView>
  </sheetViews>
  <sheetFormatPr baseColWidth="10" defaultRowHeight="14.4" x14ac:dyDescent="0.3"/>
  <cols>
    <col min="1" max="1" width="7.44140625" customWidth="1"/>
    <col min="2" max="2" width="17.6640625" customWidth="1"/>
    <col min="3" max="3" width="27.109375" customWidth="1"/>
    <col min="4" max="4" width="26" customWidth="1"/>
    <col min="5" max="5" width="14.44140625" customWidth="1"/>
    <col min="6" max="6" width="18.6640625" customWidth="1"/>
    <col min="7" max="7" width="14.5546875" customWidth="1"/>
    <col min="8" max="8" width="14.6640625" customWidth="1"/>
    <col min="9" max="9" width="13.33203125" customWidth="1"/>
    <col min="10" max="10" width="13.6640625" customWidth="1"/>
    <col min="11" max="11" width="13.109375" customWidth="1"/>
    <col min="13" max="13" width="14.44140625" customWidth="1"/>
    <col min="14" max="14" width="23" bestFit="1" customWidth="1"/>
    <col min="15" max="15" width="41.109375" customWidth="1"/>
  </cols>
  <sheetData>
    <row r="2" spans="2:15" ht="43.2" x14ac:dyDescent="0.3">
      <c r="B2" s="73" t="s">
        <v>140</v>
      </c>
      <c r="C2" s="74" t="s">
        <v>698</v>
      </c>
      <c r="D2" s="75" t="s">
        <v>586</v>
      </c>
      <c r="E2" s="74" t="s">
        <v>144</v>
      </c>
      <c r="F2" s="74" t="s">
        <v>142</v>
      </c>
      <c r="G2" s="74" t="s">
        <v>143</v>
      </c>
      <c r="H2" s="74" t="s">
        <v>144</v>
      </c>
      <c r="I2" s="84" t="s">
        <v>145</v>
      </c>
      <c r="J2" s="84" t="s">
        <v>701</v>
      </c>
      <c r="K2" s="85" t="s">
        <v>146</v>
      </c>
      <c r="L2" s="86" t="s">
        <v>147</v>
      </c>
      <c r="M2" s="87" t="s">
        <v>148</v>
      </c>
      <c r="N2" s="74" t="s">
        <v>149</v>
      </c>
      <c r="O2" s="74" t="s">
        <v>702</v>
      </c>
    </row>
    <row r="3" spans="2:15" ht="26.4" customHeight="1" x14ac:dyDescent="0.3">
      <c r="B3" s="76">
        <v>1017231465</v>
      </c>
      <c r="C3" s="76" t="s">
        <v>587</v>
      </c>
      <c r="D3" s="76" t="s">
        <v>588</v>
      </c>
      <c r="E3" s="76">
        <v>202300103</v>
      </c>
      <c r="F3" s="76" t="s">
        <v>151</v>
      </c>
      <c r="G3" s="76" t="s">
        <v>154</v>
      </c>
      <c r="H3" s="76">
        <v>202300103</v>
      </c>
      <c r="I3" s="76">
        <v>6702000</v>
      </c>
      <c r="J3" s="76">
        <v>63669000</v>
      </c>
      <c r="K3" s="88">
        <v>45006</v>
      </c>
      <c r="L3" s="76"/>
      <c r="M3" s="89">
        <v>45291</v>
      </c>
      <c r="N3" s="76" t="s">
        <v>158</v>
      </c>
      <c r="O3" s="76" t="s">
        <v>703</v>
      </c>
    </row>
    <row r="4" spans="2:15" ht="26.4" customHeight="1" x14ac:dyDescent="0.3">
      <c r="B4" s="77">
        <v>70126384</v>
      </c>
      <c r="C4" s="76" t="s">
        <v>589</v>
      </c>
      <c r="D4" s="78" t="s">
        <v>590</v>
      </c>
      <c r="E4" s="76">
        <v>202300166</v>
      </c>
      <c r="F4" s="76" t="s">
        <v>151</v>
      </c>
      <c r="G4" s="76" t="s">
        <v>154</v>
      </c>
      <c r="H4" s="76">
        <v>202300166</v>
      </c>
      <c r="I4" s="90">
        <v>3624000</v>
      </c>
      <c r="J4" s="90">
        <v>26576000</v>
      </c>
      <c r="K4" s="89">
        <v>45083</v>
      </c>
      <c r="L4" s="76"/>
      <c r="M4" s="88">
        <v>45290</v>
      </c>
      <c r="N4" s="76" t="s">
        <v>704</v>
      </c>
      <c r="O4" s="76" t="s">
        <v>705</v>
      </c>
    </row>
    <row r="5" spans="2:15" ht="26.4" customHeight="1" x14ac:dyDescent="0.3">
      <c r="B5" s="76">
        <v>1152687372</v>
      </c>
      <c r="C5" s="76" t="s">
        <v>591</v>
      </c>
      <c r="D5" s="76" t="s">
        <v>592</v>
      </c>
      <c r="E5" s="76">
        <v>202300097</v>
      </c>
      <c r="F5" s="76" t="s">
        <v>151</v>
      </c>
      <c r="G5" s="76" t="s">
        <v>155</v>
      </c>
      <c r="H5" s="76">
        <v>202300097</v>
      </c>
      <c r="I5" s="76">
        <v>6702000</v>
      </c>
      <c r="J5" s="76">
        <v>67020000</v>
      </c>
      <c r="K5" s="88">
        <v>45002</v>
      </c>
      <c r="L5" s="76"/>
      <c r="M5" s="89">
        <v>45290</v>
      </c>
      <c r="N5" s="76" t="s">
        <v>706</v>
      </c>
      <c r="O5" s="76" t="s">
        <v>707</v>
      </c>
    </row>
    <row r="6" spans="2:15" ht="26.4" customHeight="1" x14ac:dyDescent="0.3">
      <c r="B6" s="77">
        <v>1040378595</v>
      </c>
      <c r="C6" s="76" t="s">
        <v>593</v>
      </c>
      <c r="D6" s="76" t="s">
        <v>594</v>
      </c>
      <c r="E6" s="76">
        <v>202300190</v>
      </c>
      <c r="F6" s="76" t="s">
        <v>151</v>
      </c>
      <c r="G6" s="76" t="s">
        <v>155</v>
      </c>
      <c r="H6" s="76">
        <v>202300190</v>
      </c>
      <c r="I6" s="90">
        <v>6702000</v>
      </c>
      <c r="J6" s="90">
        <v>40212000</v>
      </c>
      <c r="K6" s="89">
        <v>45113</v>
      </c>
      <c r="L6" s="76"/>
      <c r="M6" s="88">
        <v>45291</v>
      </c>
      <c r="N6" s="76" t="s">
        <v>708</v>
      </c>
      <c r="O6" s="76" t="s">
        <v>709</v>
      </c>
    </row>
    <row r="7" spans="2:15" ht="26.4" customHeight="1" x14ac:dyDescent="0.3">
      <c r="B7" s="77">
        <v>1098633230</v>
      </c>
      <c r="C7" s="76" t="s">
        <v>595</v>
      </c>
      <c r="D7" s="76" t="s">
        <v>596</v>
      </c>
      <c r="E7" s="76">
        <v>202300187</v>
      </c>
      <c r="F7" s="76" t="s">
        <v>151</v>
      </c>
      <c r="G7" s="76" t="s">
        <v>155</v>
      </c>
      <c r="H7" s="76">
        <v>202300187</v>
      </c>
      <c r="I7" s="90">
        <v>8695000</v>
      </c>
      <c r="J7" s="90">
        <v>34780000</v>
      </c>
      <c r="K7" s="89">
        <v>45106</v>
      </c>
      <c r="L7" s="76"/>
      <c r="M7" s="88">
        <v>45229</v>
      </c>
      <c r="N7" s="76" t="s">
        <v>710</v>
      </c>
      <c r="O7" s="76" t="s">
        <v>711</v>
      </c>
    </row>
    <row r="8" spans="2:15" ht="26.4" customHeight="1" x14ac:dyDescent="0.3">
      <c r="B8" s="76">
        <v>43428011</v>
      </c>
      <c r="C8" s="76" t="s">
        <v>597</v>
      </c>
      <c r="D8" s="76" t="s">
        <v>598</v>
      </c>
      <c r="E8" s="76">
        <v>202300070</v>
      </c>
      <c r="F8" s="76" t="s">
        <v>151</v>
      </c>
      <c r="G8" s="76" t="s">
        <v>155</v>
      </c>
      <c r="H8" s="76">
        <v>202300070</v>
      </c>
      <c r="I8" s="76">
        <v>4715000</v>
      </c>
      <c r="J8" s="76">
        <v>51865000</v>
      </c>
      <c r="K8" s="88">
        <v>44986</v>
      </c>
      <c r="L8" s="76"/>
      <c r="M8" s="89">
        <v>45290</v>
      </c>
      <c r="N8" s="76" t="s">
        <v>712</v>
      </c>
      <c r="O8" s="76" t="s">
        <v>713</v>
      </c>
    </row>
    <row r="9" spans="2:15" ht="26.4" customHeight="1" x14ac:dyDescent="0.3">
      <c r="B9" s="76">
        <v>11802187</v>
      </c>
      <c r="C9" s="76" t="s">
        <v>599</v>
      </c>
      <c r="D9" s="76" t="s">
        <v>600</v>
      </c>
      <c r="E9" s="76">
        <v>202300081</v>
      </c>
      <c r="F9" s="76" t="s">
        <v>151</v>
      </c>
      <c r="G9" s="76" t="s">
        <v>153</v>
      </c>
      <c r="H9" s="76">
        <v>202300081</v>
      </c>
      <c r="I9" s="76">
        <v>4715000</v>
      </c>
      <c r="J9" s="76">
        <v>47150000</v>
      </c>
      <c r="K9" s="88">
        <v>44987</v>
      </c>
      <c r="L9" s="76"/>
      <c r="M9" s="89">
        <v>45291</v>
      </c>
      <c r="N9" s="76" t="s">
        <v>714</v>
      </c>
      <c r="O9" s="76" t="s">
        <v>715</v>
      </c>
    </row>
    <row r="10" spans="2:15" ht="26.4" customHeight="1" x14ac:dyDescent="0.3">
      <c r="B10" s="77">
        <v>1036630400</v>
      </c>
      <c r="C10" s="76" t="s">
        <v>601</v>
      </c>
      <c r="D10" s="76" t="s">
        <v>602</v>
      </c>
      <c r="E10" s="76">
        <v>202300165</v>
      </c>
      <c r="F10" s="76" t="s">
        <v>151</v>
      </c>
      <c r="G10" s="76" t="s">
        <v>155</v>
      </c>
      <c r="H10" s="76">
        <v>202300165</v>
      </c>
      <c r="I10" s="90">
        <v>6702000</v>
      </c>
      <c r="J10" s="90">
        <v>46914000</v>
      </c>
      <c r="K10" s="89">
        <v>45082</v>
      </c>
      <c r="L10" s="76"/>
      <c r="M10" s="88">
        <v>45291</v>
      </c>
      <c r="N10" s="76" t="s">
        <v>716</v>
      </c>
      <c r="O10" s="76" t="s">
        <v>717</v>
      </c>
    </row>
    <row r="11" spans="2:15" ht="26.4" customHeight="1" x14ac:dyDescent="0.3">
      <c r="B11" s="76">
        <v>1037662734</v>
      </c>
      <c r="C11" s="76" t="s">
        <v>603</v>
      </c>
      <c r="D11" s="76" t="s">
        <v>604</v>
      </c>
      <c r="E11" s="76">
        <v>202300137</v>
      </c>
      <c r="F11" s="76" t="s">
        <v>151</v>
      </c>
      <c r="G11" s="76" t="s">
        <v>155</v>
      </c>
      <c r="H11" s="76">
        <v>202300137</v>
      </c>
      <c r="I11" s="76">
        <v>6702000</v>
      </c>
      <c r="J11" s="76">
        <v>56967000</v>
      </c>
      <c r="K11" s="88">
        <v>45040</v>
      </c>
      <c r="L11" s="76"/>
      <c r="M11" s="89">
        <v>45290</v>
      </c>
      <c r="N11" s="76" t="s">
        <v>718</v>
      </c>
      <c r="O11" s="76" t="s">
        <v>719</v>
      </c>
    </row>
    <row r="12" spans="2:15" ht="26.4" customHeight="1" x14ac:dyDescent="0.3">
      <c r="B12" s="77">
        <v>43987355</v>
      </c>
      <c r="C12" s="76" t="s">
        <v>605</v>
      </c>
      <c r="D12" s="76" t="s">
        <v>606</v>
      </c>
      <c r="E12" s="76">
        <v>202300197</v>
      </c>
      <c r="F12" s="76" t="s">
        <v>151</v>
      </c>
      <c r="G12" s="76" t="s">
        <v>156</v>
      </c>
      <c r="H12" s="76">
        <v>202300197</v>
      </c>
      <c r="I12" s="90">
        <v>6702000</v>
      </c>
      <c r="J12" s="90">
        <v>40212000</v>
      </c>
      <c r="K12" s="89">
        <v>45113</v>
      </c>
      <c r="L12" s="76"/>
      <c r="M12" s="88">
        <v>45291</v>
      </c>
      <c r="N12" s="76" t="s">
        <v>720</v>
      </c>
      <c r="O12" s="76" t="s">
        <v>721</v>
      </c>
    </row>
    <row r="13" spans="2:15" ht="26.4" customHeight="1" x14ac:dyDescent="0.3">
      <c r="B13" s="76">
        <v>43986774</v>
      </c>
      <c r="C13" s="76" t="s">
        <v>123</v>
      </c>
      <c r="D13" s="76" t="s">
        <v>607</v>
      </c>
      <c r="E13" s="76">
        <v>202300003</v>
      </c>
      <c r="F13" s="76" t="s">
        <v>151</v>
      </c>
      <c r="G13" s="76" t="s">
        <v>155</v>
      </c>
      <c r="H13" s="76">
        <v>202300003</v>
      </c>
      <c r="I13" s="76">
        <v>5187000</v>
      </c>
      <c r="J13" s="76">
        <v>59477600</v>
      </c>
      <c r="K13" s="88">
        <v>44944</v>
      </c>
      <c r="L13" s="76"/>
      <c r="M13" s="89">
        <v>45290</v>
      </c>
      <c r="N13" s="76" t="s">
        <v>160</v>
      </c>
      <c r="O13" s="76" t="s">
        <v>722</v>
      </c>
    </row>
    <row r="14" spans="2:15" ht="26.4" customHeight="1" x14ac:dyDescent="0.3">
      <c r="B14" s="76">
        <v>43220232</v>
      </c>
      <c r="C14" s="76" t="s">
        <v>122</v>
      </c>
      <c r="D14" s="76" t="s">
        <v>608</v>
      </c>
      <c r="E14" s="76">
        <v>202300037</v>
      </c>
      <c r="F14" s="76" t="s">
        <v>151</v>
      </c>
      <c r="G14" s="76" t="s">
        <v>155</v>
      </c>
      <c r="H14" s="76">
        <v>202300037</v>
      </c>
      <c r="I14" s="76">
        <v>9565000</v>
      </c>
      <c r="J14" s="76">
        <v>102674333</v>
      </c>
      <c r="K14" s="88">
        <v>44967</v>
      </c>
      <c r="L14" s="76"/>
      <c r="M14" s="89">
        <v>45290</v>
      </c>
      <c r="N14" s="76" t="s">
        <v>723</v>
      </c>
      <c r="O14" s="76" t="s">
        <v>724</v>
      </c>
    </row>
    <row r="15" spans="2:15" ht="26.4" customHeight="1" x14ac:dyDescent="0.3">
      <c r="B15" s="76">
        <v>43753793</v>
      </c>
      <c r="C15" s="76" t="s">
        <v>130</v>
      </c>
      <c r="D15" s="76" t="s">
        <v>609</v>
      </c>
      <c r="E15" s="76">
        <v>202300038</v>
      </c>
      <c r="F15" s="76" t="s">
        <v>151</v>
      </c>
      <c r="G15" s="76" t="s">
        <v>155</v>
      </c>
      <c r="H15" s="76">
        <v>202300038</v>
      </c>
      <c r="I15" s="76">
        <v>9565000</v>
      </c>
      <c r="J15" s="76">
        <v>102674333</v>
      </c>
      <c r="K15" s="88">
        <v>44967</v>
      </c>
      <c r="L15" s="76"/>
      <c r="M15" s="89">
        <v>45290</v>
      </c>
      <c r="N15" s="76" t="s">
        <v>164</v>
      </c>
      <c r="O15" s="76" t="s">
        <v>164</v>
      </c>
    </row>
    <row r="16" spans="2:15" ht="26.4" customHeight="1" x14ac:dyDescent="0.3">
      <c r="B16" s="76">
        <v>1042708158</v>
      </c>
      <c r="C16" s="76" t="s">
        <v>610</v>
      </c>
      <c r="D16" s="76" t="s">
        <v>611</v>
      </c>
      <c r="E16" s="76">
        <v>202300098</v>
      </c>
      <c r="F16" s="76" t="s">
        <v>151</v>
      </c>
      <c r="G16" s="76" t="s">
        <v>153</v>
      </c>
      <c r="H16" s="76">
        <v>202300098</v>
      </c>
      <c r="I16" s="76">
        <v>3624000</v>
      </c>
      <c r="J16" s="76">
        <v>36481600</v>
      </c>
      <c r="K16" s="88">
        <v>44998</v>
      </c>
      <c r="L16" s="76"/>
      <c r="M16" s="89">
        <v>45291</v>
      </c>
      <c r="N16" s="76" t="s">
        <v>725</v>
      </c>
      <c r="O16" s="76" t="s">
        <v>726</v>
      </c>
    </row>
    <row r="17" spans="2:15" ht="26.4" customHeight="1" x14ac:dyDescent="0.3">
      <c r="B17" s="76">
        <v>1037615391</v>
      </c>
      <c r="C17" s="76" t="s">
        <v>612</v>
      </c>
      <c r="D17" s="76" t="s">
        <v>613</v>
      </c>
      <c r="E17" s="76">
        <v>202300085</v>
      </c>
      <c r="F17" s="76" t="s">
        <v>151</v>
      </c>
      <c r="G17" s="76" t="s">
        <v>154</v>
      </c>
      <c r="H17" s="76">
        <v>202300085</v>
      </c>
      <c r="I17" s="76">
        <v>1893000</v>
      </c>
      <c r="J17" s="76">
        <v>18930000</v>
      </c>
      <c r="K17" s="88">
        <v>44988</v>
      </c>
      <c r="L17" s="76"/>
      <c r="M17" s="89">
        <v>45290</v>
      </c>
      <c r="N17" s="76" t="s">
        <v>727</v>
      </c>
      <c r="O17" s="76" t="s">
        <v>728</v>
      </c>
    </row>
    <row r="18" spans="2:15" ht="26.4" customHeight="1" x14ac:dyDescent="0.3">
      <c r="B18" s="76">
        <v>39283756</v>
      </c>
      <c r="C18" s="76" t="s">
        <v>127</v>
      </c>
      <c r="D18" s="76" t="s">
        <v>614</v>
      </c>
      <c r="E18" s="76">
        <v>202300053</v>
      </c>
      <c r="F18" s="76" t="s">
        <v>151</v>
      </c>
      <c r="G18" s="76" t="s">
        <v>155</v>
      </c>
      <c r="H18" s="76">
        <v>202300053</v>
      </c>
      <c r="I18" s="76">
        <v>6702000</v>
      </c>
      <c r="J18" s="76">
        <v>71934800</v>
      </c>
      <c r="K18" s="88">
        <v>44977</v>
      </c>
      <c r="L18" s="76"/>
      <c r="M18" s="89">
        <v>45290</v>
      </c>
      <c r="N18" s="76" t="s">
        <v>136</v>
      </c>
      <c r="O18" s="76" t="s">
        <v>729</v>
      </c>
    </row>
    <row r="19" spans="2:15" ht="26.4" customHeight="1" x14ac:dyDescent="0.3">
      <c r="B19" s="76">
        <v>1017210501</v>
      </c>
      <c r="C19" s="76" t="s">
        <v>121</v>
      </c>
      <c r="D19" s="76" t="s">
        <v>615</v>
      </c>
      <c r="E19" s="76">
        <v>202300010</v>
      </c>
      <c r="F19" s="76" t="s">
        <v>151</v>
      </c>
      <c r="G19" s="76" t="s">
        <v>152</v>
      </c>
      <c r="H19" s="76">
        <v>202300010</v>
      </c>
      <c r="I19" s="76">
        <v>11159000</v>
      </c>
      <c r="J19" s="76">
        <v>127956534</v>
      </c>
      <c r="K19" s="88">
        <v>44946</v>
      </c>
      <c r="L19" s="76"/>
      <c r="M19" s="89">
        <v>45290</v>
      </c>
      <c r="N19" s="76" t="s">
        <v>159</v>
      </c>
      <c r="O19" s="76" t="s">
        <v>730</v>
      </c>
    </row>
    <row r="20" spans="2:15" ht="26.4" customHeight="1" x14ac:dyDescent="0.3">
      <c r="B20" s="76">
        <v>98704372</v>
      </c>
      <c r="C20" s="76" t="s">
        <v>616</v>
      </c>
      <c r="D20" s="76" t="s">
        <v>617</v>
      </c>
      <c r="E20" s="76">
        <v>202300112</v>
      </c>
      <c r="F20" s="76" t="s">
        <v>151</v>
      </c>
      <c r="G20" s="76" t="s">
        <v>155</v>
      </c>
      <c r="H20" s="76">
        <v>202300112</v>
      </c>
      <c r="I20" s="76">
        <v>6702000</v>
      </c>
      <c r="J20" s="76">
        <v>63669000</v>
      </c>
      <c r="K20" s="88">
        <v>45008</v>
      </c>
      <c r="L20" s="76"/>
      <c r="M20" s="89">
        <v>45290</v>
      </c>
      <c r="N20" s="76" t="s">
        <v>731</v>
      </c>
      <c r="O20" s="76" t="s">
        <v>732</v>
      </c>
    </row>
    <row r="21" spans="2:15" ht="26.4" customHeight="1" x14ac:dyDescent="0.3">
      <c r="B21" s="76">
        <v>32321466</v>
      </c>
      <c r="C21" s="76" t="s">
        <v>618</v>
      </c>
      <c r="D21" s="76" t="s">
        <v>619</v>
      </c>
      <c r="E21" s="76">
        <v>202300057</v>
      </c>
      <c r="F21" s="76" t="s">
        <v>151</v>
      </c>
      <c r="G21" s="76" t="s">
        <v>155</v>
      </c>
      <c r="H21" s="76">
        <v>202300057</v>
      </c>
      <c r="I21" s="76">
        <v>6702000</v>
      </c>
      <c r="J21" s="76">
        <v>71934800</v>
      </c>
      <c r="K21" s="88">
        <v>44977</v>
      </c>
      <c r="L21" s="76"/>
      <c r="M21" s="89">
        <v>45290</v>
      </c>
      <c r="N21" s="76" t="s">
        <v>733</v>
      </c>
      <c r="O21" s="76" t="s">
        <v>734</v>
      </c>
    </row>
    <row r="22" spans="2:15" ht="26.4" customHeight="1" x14ac:dyDescent="0.3">
      <c r="B22" s="77">
        <v>39354663</v>
      </c>
      <c r="C22" s="76" t="s">
        <v>120</v>
      </c>
      <c r="D22" s="76" t="s">
        <v>620</v>
      </c>
      <c r="E22" s="76">
        <v>202300202</v>
      </c>
      <c r="F22" s="76" t="s">
        <v>151</v>
      </c>
      <c r="G22" s="76" t="s">
        <v>155</v>
      </c>
      <c r="H22" s="76">
        <v>202300202</v>
      </c>
      <c r="I22" s="90">
        <v>4144926</v>
      </c>
      <c r="J22" s="90">
        <v>24869556</v>
      </c>
      <c r="K22" s="89">
        <v>45125</v>
      </c>
      <c r="L22" s="76"/>
      <c r="M22" s="88">
        <v>45291</v>
      </c>
      <c r="N22" s="76" t="s">
        <v>735</v>
      </c>
      <c r="O22" s="76" t="s">
        <v>736</v>
      </c>
    </row>
    <row r="23" spans="2:15" ht="26.4" customHeight="1" x14ac:dyDescent="0.3">
      <c r="B23" s="76">
        <v>43250416</v>
      </c>
      <c r="C23" s="76" t="s">
        <v>132</v>
      </c>
      <c r="D23" s="76" t="s">
        <v>621</v>
      </c>
      <c r="E23" s="76">
        <v>202300059</v>
      </c>
      <c r="F23" s="76" t="s">
        <v>151</v>
      </c>
      <c r="G23" s="76" t="s">
        <v>155</v>
      </c>
      <c r="H23" s="76">
        <v>202300059</v>
      </c>
      <c r="I23" s="76">
        <v>4715000</v>
      </c>
      <c r="J23" s="76">
        <v>51865000</v>
      </c>
      <c r="K23" s="88">
        <v>44980</v>
      </c>
      <c r="L23" s="76"/>
      <c r="M23" s="89">
        <v>45290</v>
      </c>
      <c r="N23" s="76" t="s">
        <v>139</v>
      </c>
      <c r="O23" s="76" t="s">
        <v>737</v>
      </c>
    </row>
    <row r="24" spans="2:15" ht="26.4" customHeight="1" x14ac:dyDescent="0.3">
      <c r="B24" s="76">
        <v>71604693</v>
      </c>
      <c r="C24" s="76" t="s">
        <v>622</v>
      </c>
      <c r="D24" s="76" t="s">
        <v>623</v>
      </c>
      <c r="E24" s="76">
        <v>202300141</v>
      </c>
      <c r="F24" s="76" t="s">
        <v>151</v>
      </c>
      <c r="G24" s="76" t="s">
        <v>153</v>
      </c>
      <c r="H24" s="76">
        <v>202300141</v>
      </c>
      <c r="I24" s="76">
        <v>4715000</v>
      </c>
      <c r="J24" s="76">
        <v>39606000</v>
      </c>
      <c r="K24" s="88">
        <v>45040</v>
      </c>
      <c r="L24" s="76"/>
      <c r="M24" s="89">
        <v>45290</v>
      </c>
      <c r="N24" s="76" t="s">
        <v>738</v>
      </c>
      <c r="O24" s="76" t="s">
        <v>739</v>
      </c>
    </row>
    <row r="25" spans="2:15" ht="26.4" customHeight="1" x14ac:dyDescent="0.3">
      <c r="B25" s="76">
        <v>1036662853</v>
      </c>
      <c r="C25" s="76" t="s">
        <v>117</v>
      </c>
      <c r="D25" s="76" t="s">
        <v>624</v>
      </c>
      <c r="E25" s="76">
        <v>202300030</v>
      </c>
      <c r="F25" s="76" t="s">
        <v>151</v>
      </c>
      <c r="G25" s="76" t="s">
        <v>153</v>
      </c>
      <c r="H25" s="76">
        <v>202300030</v>
      </c>
      <c r="I25" s="76">
        <v>6702000</v>
      </c>
      <c r="J25" s="76">
        <v>73722000</v>
      </c>
      <c r="K25" s="88">
        <v>44964</v>
      </c>
      <c r="L25" s="76"/>
      <c r="M25" s="89">
        <v>45290</v>
      </c>
      <c r="N25" s="76" t="s">
        <v>133</v>
      </c>
      <c r="O25" s="76" t="s">
        <v>740</v>
      </c>
    </row>
    <row r="26" spans="2:15" ht="26.4" customHeight="1" x14ac:dyDescent="0.3">
      <c r="B26" s="76">
        <v>1077172574</v>
      </c>
      <c r="C26" s="76" t="s">
        <v>625</v>
      </c>
      <c r="D26" s="76" t="s">
        <v>626</v>
      </c>
      <c r="E26" s="76">
        <v>202300066</v>
      </c>
      <c r="F26" s="76" t="s">
        <v>151</v>
      </c>
      <c r="G26" s="76" t="s">
        <v>155</v>
      </c>
      <c r="H26" s="76">
        <v>202300066</v>
      </c>
      <c r="I26" s="76">
        <v>3624000</v>
      </c>
      <c r="J26" s="76">
        <v>36240000</v>
      </c>
      <c r="K26" s="88">
        <v>44986</v>
      </c>
      <c r="L26" s="76"/>
      <c r="M26" s="89">
        <v>45290</v>
      </c>
      <c r="N26" s="76" t="s">
        <v>741</v>
      </c>
      <c r="O26" s="76" t="s">
        <v>742</v>
      </c>
    </row>
    <row r="27" spans="2:15" ht="26.4" customHeight="1" x14ac:dyDescent="0.3">
      <c r="B27" s="76">
        <v>1152470260</v>
      </c>
      <c r="C27" s="76" t="s">
        <v>627</v>
      </c>
      <c r="D27" s="76" t="s">
        <v>628</v>
      </c>
      <c r="E27" s="76">
        <v>202300087</v>
      </c>
      <c r="F27" s="76" t="s">
        <v>151</v>
      </c>
      <c r="G27" s="76" t="s">
        <v>161</v>
      </c>
      <c r="H27" s="76">
        <v>202300087</v>
      </c>
      <c r="I27" s="76">
        <v>5187000</v>
      </c>
      <c r="J27" s="76">
        <v>51870000</v>
      </c>
      <c r="K27" s="88">
        <v>44991</v>
      </c>
      <c r="L27" s="76"/>
      <c r="M27" s="89">
        <v>45290</v>
      </c>
      <c r="N27" s="76" t="s">
        <v>743</v>
      </c>
      <c r="O27" s="76" t="s">
        <v>744</v>
      </c>
    </row>
    <row r="28" spans="2:15" ht="26.4" customHeight="1" x14ac:dyDescent="0.3">
      <c r="B28" s="76">
        <v>71173880</v>
      </c>
      <c r="C28" s="76" t="s">
        <v>629</v>
      </c>
      <c r="D28" s="76" t="s">
        <v>630</v>
      </c>
      <c r="E28" s="76">
        <v>202300134</v>
      </c>
      <c r="F28" s="76" t="s">
        <v>151</v>
      </c>
      <c r="G28" s="76" t="s">
        <v>152</v>
      </c>
      <c r="H28" s="76">
        <v>202300134</v>
      </c>
      <c r="I28" s="76">
        <v>6702000</v>
      </c>
      <c r="J28" s="76">
        <v>60318000</v>
      </c>
      <c r="K28" s="88">
        <v>45029</v>
      </c>
      <c r="L28" s="76"/>
      <c r="M28" s="89">
        <v>45290</v>
      </c>
      <c r="N28" s="76" t="s">
        <v>745</v>
      </c>
      <c r="O28" s="76" t="s">
        <v>746</v>
      </c>
    </row>
    <row r="29" spans="2:15" ht="26.4" customHeight="1" x14ac:dyDescent="0.3">
      <c r="B29" s="76">
        <v>1032444108</v>
      </c>
      <c r="C29" s="76" t="s">
        <v>631</v>
      </c>
      <c r="D29" s="76" t="s">
        <v>632</v>
      </c>
      <c r="E29" s="76">
        <v>202300094</v>
      </c>
      <c r="F29" s="76" t="s">
        <v>151</v>
      </c>
      <c r="G29" s="76" t="s">
        <v>155</v>
      </c>
      <c r="H29" s="76">
        <v>202300094</v>
      </c>
      <c r="I29" s="76">
        <v>6702000</v>
      </c>
      <c r="J29" s="76">
        <v>65679600</v>
      </c>
      <c r="K29" s="88">
        <v>44994</v>
      </c>
      <c r="L29" s="76"/>
      <c r="M29" s="89">
        <v>45291</v>
      </c>
      <c r="N29" s="76" t="s">
        <v>747</v>
      </c>
      <c r="O29" s="76" t="s">
        <v>748</v>
      </c>
    </row>
    <row r="30" spans="2:15" ht="26.4" customHeight="1" x14ac:dyDescent="0.3">
      <c r="B30" s="77">
        <v>10771696</v>
      </c>
      <c r="C30" s="76" t="s">
        <v>633</v>
      </c>
      <c r="D30" s="76" t="s">
        <v>634</v>
      </c>
      <c r="E30" s="76">
        <v>202300191</v>
      </c>
      <c r="F30" s="76" t="s">
        <v>151</v>
      </c>
      <c r="G30" s="76" t="s">
        <v>155</v>
      </c>
      <c r="H30" s="76">
        <v>202300191</v>
      </c>
      <c r="I30" s="90">
        <v>5187000</v>
      </c>
      <c r="J30" s="90">
        <v>31122000</v>
      </c>
      <c r="K30" s="89">
        <v>45113</v>
      </c>
      <c r="L30" s="76"/>
      <c r="M30" s="88">
        <v>45291</v>
      </c>
      <c r="N30" s="76" t="s">
        <v>749</v>
      </c>
      <c r="O30" s="76" t="s">
        <v>750</v>
      </c>
    </row>
    <row r="31" spans="2:15" ht="26.4" customHeight="1" x14ac:dyDescent="0.3">
      <c r="B31" s="76">
        <v>1128404417</v>
      </c>
      <c r="C31" s="76" t="s">
        <v>635</v>
      </c>
      <c r="D31" s="78" t="s">
        <v>636</v>
      </c>
      <c r="E31" s="76">
        <v>202300135</v>
      </c>
      <c r="F31" s="76" t="s">
        <v>151</v>
      </c>
      <c r="G31" s="76" t="s">
        <v>156</v>
      </c>
      <c r="H31" s="76">
        <v>202300135</v>
      </c>
      <c r="I31" s="76"/>
      <c r="J31" s="76">
        <v>239760000</v>
      </c>
      <c r="K31" s="88">
        <v>45030</v>
      </c>
      <c r="L31" s="76"/>
      <c r="M31" s="89">
        <v>45291</v>
      </c>
      <c r="N31" s="76" t="s">
        <v>751</v>
      </c>
      <c r="O31" s="76" t="s">
        <v>752</v>
      </c>
    </row>
    <row r="32" spans="2:15" ht="26.4" customHeight="1" x14ac:dyDescent="0.3">
      <c r="B32" s="76">
        <v>70514385</v>
      </c>
      <c r="C32" s="76" t="s">
        <v>637</v>
      </c>
      <c r="D32" s="76" t="s">
        <v>638</v>
      </c>
      <c r="E32" s="76">
        <v>202300079</v>
      </c>
      <c r="F32" s="76" t="s">
        <v>151</v>
      </c>
      <c r="G32" s="76" t="s">
        <v>155</v>
      </c>
      <c r="H32" s="76">
        <v>202300079</v>
      </c>
      <c r="I32" s="76">
        <v>4715000</v>
      </c>
      <c r="J32" s="76">
        <v>47150000</v>
      </c>
      <c r="K32" s="88">
        <v>44987</v>
      </c>
      <c r="L32" s="76"/>
      <c r="M32" s="89">
        <v>45290</v>
      </c>
      <c r="N32" s="76" t="s">
        <v>753</v>
      </c>
      <c r="O32" s="76" t="s">
        <v>754</v>
      </c>
    </row>
    <row r="33" spans="2:15" ht="26.4" customHeight="1" x14ac:dyDescent="0.3">
      <c r="B33" s="76">
        <v>1020425916</v>
      </c>
      <c r="C33" s="76" t="s">
        <v>639</v>
      </c>
      <c r="D33" s="76" t="s">
        <v>640</v>
      </c>
      <c r="E33" s="76">
        <v>202300016</v>
      </c>
      <c r="F33" s="76" t="s">
        <v>151</v>
      </c>
      <c r="G33" s="76" t="s">
        <v>155</v>
      </c>
      <c r="H33" s="76">
        <v>202300016</v>
      </c>
      <c r="I33" s="76">
        <v>6702000</v>
      </c>
      <c r="J33" s="76">
        <v>74839000</v>
      </c>
      <c r="K33" s="88">
        <v>44953</v>
      </c>
      <c r="L33" s="76"/>
      <c r="M33" s="89">
        <v>45290</v>
      </c>
      <c r="N33" s="76" t="s">
        <v>755</v>
      </c>
      <c r="O33" s="76" t="s">
        <v>755</v>
      </c>
    </row>
    <row r="34" spans="2:15" ht="26.4" customHeight="1" x14ac:dyDescent="0.3">
      <c r="B34" s="77">
        <v>19003434</v>
      </c>
      <c r="C34" s="76" t="s">
        <v>641</v>
      </c>
      <c r="D34" s="76" t="s">
        <v>642</v>
      </c>
      <c r="E34" s="76">
        <v>202300204</v>
      </c>
      <c r="F34" s="76" t="s">
        <v>151</v>
      </c>
      <c r="G34" s="76" t="s">
        <v>155</v>
      </c>
      <c r="H34" s="76">
        <v>202300204</v>
      </c>
      <c r="I34" s="90">
        <v>6480381</v>
      </c>
      <c r="J34" s="90">
        <v>38882286</v>
      </c>
      <c r="K34" s="89">
        <v>45125</v>
      </c>
      <c r="L34" s="76"/>
      <c r="M34" s="88">
        <v>45291</v>
      </c>
      <c r="N34" s="76" t="s">
        <v>756</v>
      </c>
      <c r="O34" s="76" t="s">
        <v>757</v>
      </c>
    </row>
    <row r="35" spans="2:15" ht="26.4" customHeight="1" x14ac:dyDescent="0.3">
      <c r="B35" s="76">
        <v>8032141</v>
      </c>
      <c r="C35" s="76" t="s">
        <v>116</v>
      </c>
      <c r="D35" s="76" t="s">
        <v>643</v>
      </c>
      <c r="E35" s="76">
        <v>202300086</v>
      </c>
      <c r="F35" s="76" t="s">
        <v>151</v>
      </c>
      <c r="G35" s="76" t="s">
        <v>154</v>
      </c>
      <c r="H35" s="76">
        <v>202300086</v>
      </c>
      <c r="I35" s="76">
        <v>3985000</v>
      </c>
      <c r="J35" s="76">
        <v>39850000</v>
      </c>
      <c r="K35" s="88">
        <v>44988</v>
      </c>
      <c r="L35" s="76"/>
      <c r="M35" s="89">
        <v>45290</v>
      </c>
      <c r="N35" s="76" t="s">
        <v>758</v>
      </c>
      <c r="O35" s="76" t="s">
        <v>759</v>
      </c>
    </row>
    <row r="36" spans="2:15" ht="26.4" customHeight="1" x14ac:dyDescent="0.3">
      <c r="B36" s="76">
        <v>1015277728</v>
      </c>
      <c r="C36" s="76" t="s">
        <v>644</v>
      </c>
      <c r="D36" s="76" t="s">
        <v>645</v>
      </c>
      <c r="E36" s="76">
        <v>202300128</v>
      </c>
      <c r="F36" s="76" t="s">
        <v>151</v>
      </c>
      <c r="G36" s="76" t="s">
        <v>155</v>
      </c>
      <c r="H36" s="76">
        <v>202300128</v>
      </c>
      <c r="I36" s="76">
        <v>6702000</v>
      </c>
      <c r="J36" s="76">
        <v>60318000</v>
      </c>
      <c r="K36" s="88">
        <v>45026</v>
      </c>
      <c r="L36" s="76"/>
      <c r="M36" s="89">
        <v>45290</v>
      </c>
      <c r="N36" s="76" t="s">
        <v>760</v>
      </c>
      <c r="O36" s="76" t="s">
        <v>761</v>
      </c>
    </row>
    <row r="37" spans="2:15" ht="26.4" customHeight="1" x14ac:dyDescent="0.3">
      <c r="B37" s="76">
        <v>3593055</v>
      </c>
      <c r="C37" s="76" t="s">
        <v>646</v>
      </c>
      <c r="D37" s="76" t="s">
        <v>647</v>
      </c>
      <c r="E37" s="76">
        <v>202300111</v>
      </c>
      <c r="F37" s="76" t="s">
        <v>151</v>
      </c>
      <c r="G37" s="76" t="s">
        <v>155</v>
      </c>
      <c r="H37" s="76">
        <v>202300111</v>
      </c>
      <c r="I37" s="76">
        <v>5187000</v>
      </c>
      <c r="J37" s="76">
        <v>49276500</v>
      </c>
      <c r="K37" s="88">
        <v>45008</v>
      </c>
      <c r="L37" s="76"/>
      <c r="M37" s="89">
        <v>45291</v>
      </c>
      <c r="N37" s="76" t="s">
        <v>762</v>
      </c>
      <c r="O37" s="76" t="s">
        <v>763</v>
      </c>
    </row>
    <row r="38" spans="2:15" ht="26.4" customHeight="1" x14ac:dyDescent="0.3">
      <c r="B38" s="76">
        <v>1036664466</v>
      </c>
      <c r="C38" s="76" t="s">
        <v>119</v>
      </c>
      <c r="D38" s="76" t="s">
        <v>648</v>
      </c>
      <c r="E38" s="76">
        <v>202300065</v>
      </c>
      <c r="F38" s="76" t="s">
        <v>151</v>
      </c>
      <c r="G38" s="76" t="s">
        <v>156</v>
      </c>
      <c r="H38" s="76">
        <v>202300065</v>
      </c>
      <c r="I38" s="76">
        <v>6702000</v>
      </c>
      <c r="J38" s="76">
        <v>70371000</v>
      </c>
      <c r="K38" s="88">
        <v>44986</v>
      </c>
      <c r="L38" s="76"/>
      <c r="M38" s="89">
        <v>45290</v>
      </c>
      <c r="N38" s="76" t="s">
        <v>135</v>
      </c>
      <c r="O38" s="76" t="s">
        <v>764</v>
      </c>
    </row>
    <row r="39" spans="2:15" ht="26.4" customHeight="1" x14ac:dyDescent="0.3">
      <c r="B39" s="77">
        <v>71681431</v>
      </c>
      <c r="C39" s="76" t="s">
        <v>649</v>
      </c>
      <c r="D39" s="76" t="s">
        <v>650</v>
      </c>
      <c r="E39" s="76">
        <v>202300205</v>
      </c>
      <c r="F39" s="76" t="s">
        <v>151</v>
      </c>
      <c r="G39" s="76" t="s">
        <v>155</v>
      </c>
      <c r="H39" s="76">
        <v>202300205</v>
      </c>
      <c r="I39" s="90">
        <v>7875000</v>
      </c>
      <c r="J39" s="90">
        <v>47250000</v>
      </c>
      <c r="K39" s="89">
        <v>45125</v>
      </c>
      <c r="L39" s="76"/>
      <c r="M39" s="88">
        <v>45291</v>
      </c>
      <c r="N39" s="76" t="s">
        <v>765</v>
      </c>
      <c r="O39" s="76" t="s">
        <v>766</v>
      </c>
    </row>
    <row r="40" spans="2:15" ht="26.4" customHeight="1" x14ac:dyDescent="0.3">
      <c r="B40" s="77">
        <v>98773539</v>
      </c>
      <c r="C40" s="76" t="s">
        <v>651</v>
      </c>
      <c r="D40" s="76" t="s">
        <v>652</v>
      </c>
      <c r="E40" s="76">
        <v>202300181</v>
      </c>
      <c r="F40" s="76" t="s">
        <v>151</v>
      </c>
      <c r="G40" s="76" t="s">
        <v>154</v>
      </c>
      <c r="H40" s="76">
        <v>202300181</v>
      </c>
      <c r="I40" s="90">
        <v>3900000</v>
      </c>
      <c r="J40" s="90">
        <v>24570000</v>
      </c>
      <c r="K40" s="89">
        <v>45107</v>
      </c>
      <c r="L40" s="76"/>
      <c r="M40" s="88">
        <v>45291</v>
      </c>
      <c r="N40" s="76" t="s">
        <v>767</v>
      </c>
      <c r="O40" s="76" t="s">
        <v>768</v>
      </c>
    </row>
    <row r="41" spans="2:15" ht="26.4" customHeight="1" x14ac:dyDescent="0.3">
      <c r="B41" s="76">
        <v>1068809774</v>
      </c>
      <c r="C41" s="76" t="s">
        <v>653</v>
      </c>
      <c r="D41" s="76" t="s">
        <v>654</v>
      </c>
      <c r="E41" s="76">
        <v>202300148</v>
      </c>
      <c r="F41" s="76" t="s">
        <v>151</v>
      </c>
      <c r="G41" s="76" t="s">
        <v>155</v>
      </c>
      <c r="H41" s="76">
        <v>202300148</v>
      </c>
      <c r="I41" s="76">
        <v>3624000</v>
      </c>
      <c r="J41" s="76">
        <v>28992000</v>
      </c>
      <c r="K41" s="76">
        <v>45050</v>
      </c>
      <c r="L41" s="76"/>
      <c r="M41" s="76">
        <v>45290</v>
      </c>
      <c r="N41" s="76" t="s">
        <v>769</v>
      </c>
      <c r="O41" s="76" t="s">
        <v>770</v>
      </c>
    </row>
    <row r="42" spans="2:15" ht="26.4" customHeight="1" x14ac:dyDescent="0.3">
      <c r="B42" s="77">
        <v>1081153267</v>
      </c>
      <c r="C42" s="76" t="s">
        <v>655</v>
      </c>
      <c r="D42" s="78" t="s">
        <v>656</v>
      </c>
      <c r="E42" s="76">
        <v>202300184</v>
      </c>
      <c r="F42" s="76" t="s">
        <v>151</v>
      </c>
      <c r="G42" s="76" t="s">
        <v>155</v>
      </c>
      <c r="H42" s="76">
        <v>202300184</v>
      </c>
      <c r="I42" s="90">
        <v>8695000</v>
      </c>
      <c r="J42" s="90">
        <v>52170000</v>
      </c>
      <c r="K42" s="89">
        <v>45106</v>
      </c>
      <c r="L42" s="76"/>
      <c r="M42" s="88">
        <v>45291</v>
      </c>
      <c r="N42" s="76" t="s">
        <v>771</v>
      </c>
      <c r="O42" s="76" t="s">
        <v>772</v>
      </c>
    </row>
    <row r="43" spans="2:15" ht="26.4" customHeight="1" x14ac:dyDescent="0.3">
      <c r="B43" s="76">
        <v>1017217812</v>
      </c>
      <c r="C43" s="76" t="s">
        <v>118</v>
      </c>
      <c r="D43" s="76" t="s">
        <v>657</v>
      </c>
      <c r="E43" s="76">
        <v>202300006</v>
      </c>
      <c r="F43" s="76" t="s">
        <v>151</v>
      </c>
      <c r="G43" s="76" t="s">
        <v>155</v>
      </c>
      <c r="H43" s="76">
        <v>202300006</v>
      </c>
      <c r="I43" s="76">
        <v>6702000</v>
      </c>
      <c r="J43" s="76">
        <v>76849600</v>
      </c>
      <c r="K43" s="88">
        <v>44945</v>
      </c>
      <c r="L43" s="76"/>
      <c r="M43" s="89">
        <v>45290</v>
      </c>
      <c r="N43" s="76" t="s">
        <v>134</v>
      </c>
      <c r="O43" s="76" t="s">
        <v>773</v>
      </c>
    </row>
    <row r="44" spans="2:15" ht="26.4" customHeight="1" x14ac:dyDescent="0.3">
      <c r="B44" s="77">
        <v>42978459</v>
      </c>
      <c r="C44" s="76" t="s">
        <v>658</v>
      </c>
      <c r="D44" s="78" t="s">
        <v>659</v>
      </c>
      <c r="E44" s="76">
        <v>202300193</v>
      </c>
      <c r="F44" s="76" t="s">
        <v>151</v>
      </c>
      <c r="G44" s="76" t="s">
        <v>155</v>
      </c>
      <c r="H44" s="76">
        <v>202300193</v>
      </c>
      <c r="I44" s="90">
        <v>8900000</v>
      </c>
      <c r="J44" s="90">
        <v>53400000</v>
      </c>
      <c r="K44" s="89">
        <v>45113</v>
      </c>
      <c r="L44" s="76"/>
      <c r="M44" s="88">
        <v>45291</v>
      </c>
      <c r="N44" s="76" t="s">
        <v>774</v>
      </c>
      <c r="O44" s="76" t="s">
        <v>775</v>
      </c>
    </row>
    <row r="45" spans="2:15" ht="26.4" customHeight="1" x14ac:dyDescent="0.3">
      <c r="B45" s="77">
        <v>1035236490</v>
      </c>
      <c r="C45" s="76" t="s">
        <v>660</v>
      </c>
      <c r="D45" s="76" t="s">
        <v>661</v>
      </c>
      <c r="E45" s="76">
        <v>202300195</v>
      </c>
      <c r="F45" s="76" t="s">
        <v>151</v>
      </c>
      <c r="G45" s="76" t="s">
        <v>155</v>
      </c>
      <c r="H45" s="76">
        <v>202300195</v>
      </c>
      <c r="I45" s="90">
        <v>8700000</v>
      </c>
      <c r="J45" s="90">
        <v>52200000</v>
      </c>
      <c r="K45" s="89">
        <v>45113</v>
      </c>
      <c r="L45" s="76"/>
      <c r="M45" s="88">
        <v>45291</v>
      </c>
      <c r="N45" s="76" t="s">
        <v>776</v>
      </c>
      <c r="O45" s="76" t="s">
        <v>777</v>
      </c>
    </row>
    <row r="46" spans="2:15" ht="26.4" customHeight="1" x14ac:dyDescent="0.3">
      <c r="B46" s="76">
        <v>43207148</v>
      </c>
      <c r="C46" s="76" t="s">
        <v>662</v>
      </c>
      <c r="D46" s="76" t="s">
        <v>663</v>
      </c>
      <c r="E46" s="76">
        <v>202300138</v>
      </c>
      <c r="F46" s="76" t="s">
        <v>151</v>
      </c>
      <c r="G46" s="76" t="s">
        <v>162</v>
      </c>
      <c r="H46" s="76">
        <v>202300138</v>
      </c>
      <c r="I46" s="76">
        <v>6702000</v>
      </c>
      <c r="J46" s="76">
        <v>58084000</v>
      </c>
      <c r="K46" s="88">
        <v>45034</v>
      </c>
      <c r="L46" s="76"/>
      <c r="M46" s="89">
        <v>45290</v>
      </c>
      <c r="N46" s="76" t="s">
        <v>778</v>
      </c>
      <c r="O46" s="76" t="s">
        <v>779</v>
      </c>
    </row>
    <row r="47" spans="2:15" ht="26.4" customHeight="1" x14ac:dyDescent="0.3">
      <c r="B47" s="76">
        <v>1037572412</v>
      </c>
      <c r="C47" s="76" t="s">
        <v>664</v>
      </c>
      <c r="D47" s="76" t="s">
        <v>665</v>
      </c>
      <c r="E47" s="76">
        <v>202300064</v>
      </c>
      <c r="F47" s="76" t="s">
        <v>151</v>
      </c>
      <c r="G47" s="76" t="s">
        <v>153</v>
      </c>
      <c r="H47" s="76">
        <v>202300064</v>
      </c>
      <c r="I47" s="76">
        <v>6702000</v>
      </c>
      <c r="J47" s="76">
        <v>68807200</v>
      </c>
      <c r="K47" s="88">
        <v>44980</v>
      </c>
      <c r="L47" s="76"/>
      <c r="M47" s="89">
        <v>45291</v>
      </c>
      <c r="N47" s="76" t="s">
        <v>780</v>
      </c>
      <c r="O47" s="76" t="s">
        <v>781</v>
      </c>
    </row>
    <row r="48" spans="2:15" ht="26.4" customHeight="1" x14ac:dyDescent="0.3">
      <c r="B48" s="76">
        <v>1007111326</v>
      </c>
      <c r="C48" s="76" t="s">
        <v>666</v>
      </c>
      <c r="D48" s="76" t="s">
        <v>667</v>
      </c>
      <c r="E48" s="76">
        <v>202300078</v>
      </c>
      <c r="F48" s="76" t="s">
        <v>151</v>
      </c>
      <c r="G48" s="76" t="s">
        <v>161</v>
      </c>
      <c r="H48" s="76">
        <v>202300078</v>
      </c>
      <c r="I48" s="76">
        <v>3624000</v>
      </c>
      <c r="J48" s="76">
        <v>36240000</v>
      </c>
      <c r="K48" s="88">
        <v>44987</v>
      </c>
      <c r="L48" s="76"/>
      <c r="M48" s="89">
        <v>45290</v>
      </c>
      <c r="N48" s="76" t="s">
        <v>782</v>
      </c>
      <c r="O48" s="76" t="s">
        <v>783</v>
      </c>
    </row>
    <row r="49" spans="2:15" ht="26.4" customHeight="1" x14ac:dyDescent="0.3">
      <c r="B49" s="76">
        <v>43564465</v>
      </c>
      <c r="C49" s="76" t="s">
        <v>131</v>
      </c>
      <c r="D49" s="76" t="s">
        <v>668</v>
      </c>
      <c r="E49" s="76">
        <v>202300060</v>
      </c>
      <c r="F49" s="76" t="s">
        <v>151</v>
      </c>
      <c r="G49" s="76" t="s">
        <v>153</v>
      </c>
      <c r="H49" s="76">
        <v>202300060</v>
      </c>
      <c r="I49" s="76">
        <v>4715000</v>
      </c>
      <c r="J49" s="76">
        <v>49193167</v>
      </c>
      <c r="K49" s="88">
        <v>44977</v>
      </c>
      <c r="L49" s="76"/>
      <c r="M49" s="89">
        <v>45290</v>
      </c>
      <c r="N49" s="76" t="s">
        <v>138</v>
      </c>
      <c r="O49" s="76" t="s">
        <v>784</v>
      </c>
    </row>
    <row r="50" spans="2:15" ht="26.4" customHeight="1" x14ac:dyDescent="0.3">
      <c r="B50" s="76">
        <v>16779329</v>
      </c>
      <c r="C50" s="76" t="s">
        <v>669</v>
      </c>
      <c r="D50" s="76" t="s">
        <v>670</v>
      </c>
      <c r="E50" s="76">
        <v>202300080</v>
      </c>
      <c r="F50" s="76" t="s">
        <v>151</v>
      </c>
      <c r="G50" s="76" t="s">
        <v>152</v>
      </c>
      <c r="H50" s="76">
        <v>202300080</v>
      </c>
      <c r="I50" s="76">
        <v>8695000</v>
      </c>
      <c r="J50" s="76">
        <v>86950000</v>
      </c>
      <c r="K50" s="88">
        <v>44987</v>
      </c>
      <c r="L50" s="76"/>
      <c r="M50" s="89">
        <v>45290</v>
      </c>
      <c r="N50" s="76" t="s">
        <v>785</v>
      </c>
      <c r="O50" s="76" t="s">
        <v>786</v>
      </c>
    </row>
    <row r="51" spans="2:15" ht="26.4" customHeight="1" x14ac:dyDescent="0.3">
      <c r="B51" s="76">
        <v>1143411985</v>
      </c>
      <c r="C51" s="76" t="s">
        <v>671</v>
      </c>
      <c r="D51" s="78" t="s">
        <v>672</v>
      </c>
      <c r="E51" s="76">
        <v>2023000100</v>
      </c>
      <c r="F51" s="76" t="s">
        <v>151</v>
      </c>
      <c r="G51" s="76" t="s">
        <v>162</v>
      </c>
      <c r="H51" s="76">
        <v>2023000100</v>
      </c>
      <c r="I51" s="76">
        <v>6702000</v>
      </c>
      <c r="J51" s="76">
        <v>67020000</v>
      </c>
      <c r="K51" s="88">
        <v>44999</v>
      </c>
      <c r="L51" s="76"/>
      <c r="M51" s="89">
        <v>45290</v>
      </c>
      <c r="N51" s="76" t="s">
        <v>787</v>
      </c>
      <c r="O51" s="76" t="s">
        <v>788</v>
      </c>
    </row>
    <row r="52" spans="2:15" ht="26.4" customHeight="1" x14ac:dyDescent="0.3">
      <c r="B52" s="76">
        <v>1128465578</v>
      </c>
      <c r="C52" s="76" t="s">
        <v>673</v>
      </c>
      <c r="D52" s="76" t="s">
        <v>674</v>
      </c>
      <c r="E52" s="76">
        <v>202300110</v>
      </c>
      <c r="F52" s="76" t="s">
        <v>151</v>
      </c>
      <c r="G52" s="76" t="s">
        <v>156</v>
      </c>
      <c r="H52" s="76">
        <v>202300110</v>
      </c>
      <c r="I52" s="76">
        <v>1893000</v>
      </c>
      <c r="J52" s="76">
        <v>18046000</v>
      </c>
      <c r="K52" s="88">
        <v>45008</v>
      </c>
      <c r="L52" s="76"/>
      <c r="M52" s="89">
        <v>45291</v>
      </c>
      <c r="N52" s="76" t="s">
        <v>789</v>
      </c>
      <c r="O52" s="76" t="s">
        <v>790</v>
      </c>
    </row>
    <row r="53" spans="2:15" ht="26.4" customHeight="1" x14ac:dyDescent="0.3">
      <c r="B53" s="76">
        <v>1081788970</v>
      </c>
      <c r="C53" s="76" t="s">
        <v>675</v>
      </c>
      <c r="D53" s="76" t="s">
        <v>676</v>
      </c>
      <c r="E53" s="76" t="s">
        <v>699</v>
      </c>
      <c r="F53" s="76" t="s">
        <v>151</v>
      </c>
      <c r="G53" s="76" t="s">
        <v>153</v>
      </c>
      <c r="H53" s="76" t="s">
        <v>699</v>
      </c>
      <c r="I53" s="76">
        <v>5187000</v>
      </c>
      <c r="J53" s="76">
        <v>42360500</v>
      </c>
      <c r="K53" s="88">
        <v>45043</v>
      </c>
      <c r="L53" s="76"/>
      <c r="M53" s="89">
        <v>45290</v>
      </c>
      <c r="N53" s="76" t="s">
        <v>791</v>
      </c>
      <c r="O53" s="76" t="s">
        <v>792</v>
      </c>
    </row>
    <row r="54" spans="2:15" ht="26.4" customHeight="1" x14ac:dyDescent="0.3">
      <c r="B54" s="77">
        <v>43254166</v>
      </c>
      <c r="C54" s="76" t="s">
        <v>677</v>
      </c>
      <c r="D54" s="76" t="s">
        <v>678</v>
      </c>
      <c r="E54" s="76">
        <v>202300194</v>
      </c>
      <c r="F54" s="76" t="s">
        <v>151</v>
      </c>
      <c r="G54" s="76" t="s">
        <v>162</v>
      </c>
      <c r="H54" s="76">
        <v>202300194</v>
      </c>
      <c r="I54" s="90">
        <v>7000000</v>
      </c>
      <c r="J54" s="90">
        <v>42000000</v>
      </c>
      <c r="K54" s="89">
        <v>45113</v>
      </c>
      <c r="L54" s="76"/>
      <c r="M54" s="88">
        <v>45291</v>
      </c>
      <c r="N54" s="76" t="s">
        <v>793</v>
      </c>
      <c r="O54" s="76" t="s">
        <v>794</v>
      </c>
    </row>
    <row r="55" spans="2:15" ht="26.4" customHeight="1" x14ac:dyDescent="0.3">
      <c r="B55" s="77">
        <v>98548991</v>
      </c>
      <c r="C55" s="76" t="s">
        <v>679</v>
      </c>
      <c r="D55" s="76" t="s">
        <v>680</v>
      </c>
      <c r="E55" s="76" t="s">
        <v>700</v>
      </c>
      <c r="F55" s="76" t="s">
        <v>151</v>
      </c>
      <c r="G55" s="76" t="s">
        <v>155</v>
      </c>
      <c r="H55" s="76" t="s">
        <v>700</v>
      </c>
      <c r="I55" s="90">
        <v>6702000</v>
      </c>
      <c r="J55" s="90">
        <v>40212000</v>
      </c>
      <c r="K55" s="89">
        <v>45119</v>
      </c>
      <c r="L55" s="76"/>
      <c r="M55" s="88">
        <v>45291</v>
      </c>
      <c r="N55" s="76" t="s">
        <v>795</v>
      </c>
      <c r="O55" s="76" t="s">
        <v>796</v>
      </c>
    </row>
    <row r="56" spans="2:15" ht="26.4" customHeight="1" x14ac:dyDescent="0.3">
      <c r="B56" s="77">
        <v>1022094879</v>
      </c>
      <c r="C56" s="76" t="s">
        <v>681</v>
      </c>
      <c r="D56" s="76" t="s">
        <v>682</v>
      </c>
      <c r="E56" s="76">
        <v>202300192</v>
      </c>
      <c r="F56" s="76" t="s">
        <v>151</v>
      </c>
      <c r="G56" s="76" t="s">
        <v>155</v>
      </c>
      <c r="H56" s="76">
        <v>202300192</v>
      </c>
      <c r="I56" s="90">
        <v>6702000</v>
      </c>
      <c r="J56" s="90">
        <v>40212000</v>
      </c>
      <c r="K56" s="89">
        <v>45113</v>
      </c>
      <c r="L56" s="76"/>
      <c r="M56" s="88">
        <v>45291</v>
      </c>
      <c r="N56" s="76" t="s">
        <v>797</v>
      </c>
      <c r="O56" s="76" t="s">
        <v>798</v>
      </c>
    </row>
    <row r="57" spans="2:15" ht="26.4" customHeight="1" x14ac:dyDescent="0.3">
      <c r="B57" s="76">
        <v>1048046418</v>
      </c>
      <c r="C57" s="76" t="s">
        <v>129</v>
      </c>
      <c r="D57" s="76" t="s">
        <v>683</v>
      </c>
      <c r="E57" s="76">
        <v>202300009</v>
      </c>
      <c r="F57" s="76" t="s">
        <v>151</v>
      </c>
      <c r="G57" s="76" t="s">
        <v>155</v>
      </c>
      <c r="H57" s="76">
        <v>202300009</v>
      </c>
      <c r="I57" s="76">
        <v>1893000</v>
      </c>
      <c r="J57" s="76">
        <v>21706400</v>
      </c>
      <c r="K57" s="88">
        <v>44946</v>
      </c>
      <c r="L57" s="76"/>
      <c r="M57" s="89">
        <v>45290</v>
      </c>
      <c r="N57" s="76" t="s">
        <v>137</v>
      </c>
      <c r="O57" s="76" t="s">
        <v>799</v>
      </c>
    </row>
    <row r="58" spans="2:15" ht="26.4" customHeight="1" x14ac:dyDescent="0.3">
      <c r="B58" s="76">
        <v>16804103</v>
      </c>
      <c r="C58" s="76" t="s">
        <v>125</v>
      </c>
      <c r="D58" s="76" t="s">
        <v>684</v>
      </c>
      <c r="E58" s="76">
        <v>202300002</v>
      </c>
      <c r="F58" s="76" t="s">
        <v>151</v>
      </c>
      <c r="G58" s="76" t="s">
        <v>155</v>
      </c>
      <c r="H58" s="76">
        <v>202300002</v>
      </c>
      <c r="I58" s="76">
        <v>7373000</v>
      </c>
      <c r="J58" s="76">
        <v>84789500</v>
      </c>
      <c r="K58" s="88">
        <v>44944</v>
      </c>
      <c r="L58" s="76"/>
      <c r="M58" s="89">
        <v>45291</v>
      </c>
      <c r="N58" s="76" t="s">
        <v>163</v>
      </c>
      <c r="O58" s="76" t="s">
        <v>800</v>
      </c>
    </row>
    <row r="59" spans="2:15" ht="26.4" customHeight="1" x14ac:dyDescent="0.3">
      <c r="B59" s="76">
        <v>7175697</v>
      </c>
      <c r="C59" s="76" t="s">
        <v>685</v>
      </c>
      <c r="D59" s="76" t="s">
        <v>686</v>
      </c>
      <c r="E59" s="76">
        <v>202300025</v>
      </c>
      <c r="F59" s="76" t="s">
        <v>151</v>
      </c>
      <c r="G59" s="76" t="s">
        <v>156</v>
      </c>
      <c r="H59" s="76">
        <v>202300025</v>
      </c>
      <c r="I59" s="76">
        <v>11159000</v>
      </c>
      <c r="J59" s="76">
        <v>122749000</v>
      </c>
      <c r="K59" s="88">
        <v>44963</v>
      </c>
      <c r="L59" s="76"/>
      <c r="M59" s="89">
        <v>45291</v>
      </c>
      <c r="N59" s="76" t="s">
        <v>801</v>
      </c>
      <c r="O59" s="76" t="s">
        <v>802</v>
      </c>
    </row>
    <row r="60" spans="2:15" ht="26.4" customHeight="1" x14ac:dyDescent="0.3">
      <c r="B60" s="77">
        <v>39357154</v>
      </c>
      <c r="C60" s="76" t="s">
        <v>115</v>
      </c>
      <c r="D60" s="76" t="s">
        <v>687</v>
      </c>
      <c r="E60" s="76">
        <v>202300203</v>
      </c>
      <c r="F60" s="76" t="s">
        <v>151</v>
      </c>
      <c r="G60" s="76" t="s">
        <v>155</v>
      </c>
      <c r="H60" s="76">
        <v>202300203</v>
      </c>
      <c r="I60" s="90">
        <v>6480381</v>
      </c>
      <c r="J60" s="90">
        <v>38882286</v>
      </c>
      <c r="K60" s="89">
        <v>45125</v>
      </c>
      <c r="L60" s="76"/>
      <c r="M60" s="88">
        <v>45291</v>
      </c>
      <c r="N60" s="76" t="s">
        <v>803</v>
      </c>
      <c r="O60" s="76" t="s">
        <v>804</v>
      </c>
    </row>
    <row r="61" spans="2:15" ht="26.4" customHeight="1" x14ac:dyDescent="0.3">
      <c r="B61" s="77">
        <v>1128425973</v>
      </c>
      <c r="C61" s="76" t="s">
        <v>688</v>
      </c>
      <c r="D61" s="76" t="s">
        <v>689</v>
      </c>
      <c r="E61" s="76">
        <v>202300226</v>
      </c>
      <c r="F61" s="76" t="s">
        <v>151</v>
      </c>
      <c r="G61" s="76" t="s">
        <v>155</v>
      </c>
      <c r="H61" s="76">
        <v>202300226</v>
      </c>
      <c r="I61" s="90">
        <v>6702000</v>
      </c>
      <c r="J61" s="90">
        <v>33510000</v>
      </c>
      <c r="K61" s="89">
        <v>45141</v>
      </c>
      <c r="L61" s="91"/>
      <c r="M61" s="88">
        <v>45291</v>
      </c>
      <c r="N61" s="76" t="s">
        <v>805</v>
      </c>
      <c r="O61" s="76" t="s">
        <v>806</v>
      </c>
    </row>
    <row r="62" spans="2:15" ht="26.4" customHeight="1" x14ac:dyDescent="0.3">
      <c r="B62" s="77">
        <v>1128414567</v>
      </c>
      <c r="C62" s="76" t="s">
        <v>690</v>
      </c>
      <c r="D62" s="76" t="s">
        <v>691</v>
      </c>
      <c r="E62" s="76">
        <v>202300224</v>
      </c>
      <c r="F62" s="76" t="s">
        <v>151</v>
      </c>
      <c r="G62" s="76" t="s">
        <v>155</v>
      </c>
      <c r="H62" s="76">
        <v>202300224</v>
      </c>
      <c r="I62" s="90">
        <v>7373000</v>
      </c>
      <c r="J62" s="90">
        <v>36865000</v>
      </c>
      <c r="K62" s="89">
        <v>45140</v>
      </c>
      <c r="L62" s="91"/>
      <c r="M62" s="88">
        <v>45291</v>
      </c>
      <c r="N62" s="76" t="s">
        <v>807</v>
      </c>
      <c r="O62" s="76" t="s">
        <v>808</v>
      </c>
    </row>
    <row r="63" spans="2:15" ht="26.4" customHeight="1" x14ac:dyDescent="0.3">
      <c r="B63" s="77">
        <v>70381083</v>
      </c>
      <c r="C63" s="76" t="s">
        <v>692</v>
      </c>
      <c r="D63" s="79" t="s">
        <v>693</v>
      </c>
      <c r="E63" s="76">
        <v>202300223</v>
      </c>
      <c r="F63" s="76" t="s">
        <v>151</v>
      </c>
      <c r="G63" s="76" t="s">
        <v>155</v>
      </c>
      <c r="H63" s="76">
        <v>202300223</v>
      </c>
      <c r="I63" s="90">
        <v>9565000</v>
      </c>
      <c r="J63" s="90">
        <v>47825000</v>
      </c>
      <c r="K63" s="89">
        <v>45140</v>
      </c>
      <c r="L63" s="91"/>
      <c r="M63" s="88">
        <v>45291</v>
      </c>
      <c r="N63" s="76" t="s">
        <v>809</v>
      </c>
      <c r="O63" s="76" t="s">
        <v>810</v>
      </c>
    </row>
    <row r="64" spans="2:15" ht="26.4" customHeight="1" x14ac:dyDescent="0.3">
      <c r="B64" s="77">
        <v>98625004</v>
      </c>
      <c r="C64" s="80" t="s">
        <v>694</v>
      </c>
      <c r="D64" s="81" t="s">
        <v>695</v>
      </c>
      <c r="E64" s="76">
        <v>202300220</v>
      </c>
      <c r="F64" s="76" t="s">
        <v>151</v>
      </c>
      <c r="G64" s="76" t="s">
        <v>155</v>
      </c>
      <c r="H64" s="76">
        <v>202300220</v>
      </c>
      <c r="I64" s="90">
        <v>8400000</v>
      </c>
      <c r="J64" s="90">
        <v>50400000</v>
      </c>
      <c r="K64" s="89">
        <v>45140</v>
      </c>
      <c r="L64" s="91"/>
      <c r="M64" s="88">
        <v>45291</v>
      </c>
      <c r="N64" s="76" t="s">
        <v>811</v>
      </c>
      <c r="O64" s="76" t="s">
        <v>812</v>
      </c>
    </row>
    <row r="65" spans="2:15" ht="26.4" customHeight="1" x14ac:dyDescent="0.3">
      <c r="B65" s="83">
        <v>43159652</v>
      </c>
      <c r="C65" s="82" t="s">
        <v>696</v>
      </c>
      <c r="D65" s="82" t="s">
        <v>697</v>
      </c>
      <c r="E65" s="82">
        <v>202300095</v>
      </c>
      <c r="F65" s="82" t="s">
        <v>151</v>
      </c>
      <c r="G65" s="82" t="s">
        <v>155</v>
      </c>
      <c r="H65" s="82">
        <v>202300095</v>
      </c>
      <c r="I65" s="82">
        <v>6702000</v>
      </c>
      <c r="J65" s="82">
        <v>67020000</v>
      </c>
      <c r="K65" s="92">
        <v>45000</v>
      </c>
      <c r="L65" s="93"/>
      <c r="M65" s="94">
        <v>45291</v>
      </c>
      <c r="N65" s="82" t="s">
        <v>813</v>
      </c>
      <c r="O65" s="82" t="s">
        <v>814</v>
      </c>
    </row>
  </sheetData>
  <autoFilter ref="B2:O65" xr:uid="{54174219-990F-43CB-B4A2-12EC5AF581C7}"/>
  <hyperlinks>
    <hyperlink ref="D58" r:id="rId1" xr:uid="{A2603394-38F7-4BFA-A447-ABF6D531767A}"/>
    <hyperlink ref="D57" r:id="rId2" xr:uid="{3A3EFACC-3A79-4955-9C72-A91F6A2EE9AA}"/>
    <hyperlink ref="D25" r:id="rId3" xr:uid="{3948DAFE-175B-437A-9058-D93EF1E65E9F}"/>
    <hyperlink ref="D18" r:id="rId4" xr:uid="{B9EEA684-6D63-4952-A022-949C8494F2FC}"/>
    <hyperlink ref="D33" r:id="rId5" xr:uid="{F39655FE-0DF4-4938-889B-4CD692BE776D}"/>
    <hyperlink ref="D43" r:id="rId6" xr:uid="{2DB125F2-AA62-46B3-8D1B-0BCC9762E74C}"/>
    <hyperlink ref="D14" r:id="rId7" xr:uid="{5C6C187E-B1A9-4963-A393-A7E31AE1E583}"/>
    <hyperlink ref="D59" r:id="rId8" xr:uid="{CA3298B7-92CC-4976-8B64-F922C8A06EA1}"/>
    <hyperlink ref="D49" r:id="rId9" xr:uid="{385E70EB-1015-4B53-ACDA-387B598D25C8}"/>
    <hyperlink ref="D38" r:id="rId10" xr:uid="{A89B493E-8C77-4C1E-88CC-0D752F42F14B}"/>
    <hyperlink ref="D8" r:id="rId11" xr:uid="{54A0EF0C-A257-4265-A5F3-52DAA445611A}"/>
    <hyperlink ref="D21" r:id="rId12" xr:uid="{7D39BD01-88DF-4D6F-AC06-EFB9EB0C840A}"/>
    <hyperlink ref="D23" r:id="rId13" xr:uid="{CBED8589-4160-468A-AD8F-2E2E8B76DC00}"/>
    <hyperlink ref="D26" r:id="rId14" xr:uid="{7CB21652-11FA-45DF-A494-F5E5604772D6}"/>
    <hyperlink ref="D5" r:id="rId15" xr:uid="{F0FBC646-9EA4-4DBD-9913-0942C4C48FDE}"/>
    <hyperlink ref="D20" r:id="rId16" xr:uid="{7CE712E4-C5B7-4390-91E6-F810746C3AF9}"/>
    <hyperlink ref="D9" r:id="rId17" xr:uid="{2F6E9FBD-4380-4F53-B719-745798D6F8B9}"/>
    <hyperlink ref="D27" r:id="rId18" xr:uid="{9090BAAA-8214-4E67-8875-75F63A7A3FBE}"/>
    <hyperlink ref="D29" r:id="rId19" xr:uid="{4BF5ABDE-FEE0-46CD-966C-86D3E18DF88D}"/>
    <hyperlink ref="D32" r:id="rId20" xr:uid="{A13C2F9D-C621-4F98-8FA8-43132729DFF3}"/>
    <hyperlink ref="D36" r:id="rId21" xr:uid="{7AFAD0AE-17DB-42A8-ACC8-FEBD8E2A78E7}"/>
    <hyperlink ref="D37" r:id="rId22" xr:uid="{B820A344-0D8B-40EA-85E9-4643CF6CE454}"/>
    <hyperlink ref="D65" r:id="rId23" xr:uid="{E82F6721-2137-467D-BB2E-F451B2E39080}"/>
    <hyperlink ref="D48" r:id="rId24" xr:uid="{FECC1A4B-2B55-42D5-89B2-D8708236B83A}"/>
    <hyperlink ref="D17" r:id="rId25" xr:uid="{BA9C8039-5020-401C-9A67-50CBCAC27616}"/>
    <hyperlink ref="D35" r:id="rId26" xr:uid="{A34F63C5-41EC-42EE-94F4-DB50271FB083}"/>
    <hyperlink ref="D50" r:id="rId27" xr:uid="{97658E11-6FBD-4060-BEA9-5335D7CD282C}"/>
    <hyperlink ref="D16" r:id="rId28" xr:uid="{538B2251-23D1-4D35-A0A0-C89B06806E33}"/>
    <hyperlink ref="D51" r:id="rId29" xr:uid="{D66EC8F9-4784-4A03-A33C-F248921AE14D}"/>
    <hyperlink ref="D3" r:id="rId30" xr:uid="{75A71AEB-EA8C-4C61-8AC7-FA34AB35701F}"/>
    <hyperlink ref="D52" r:id="rId31" xr:uid="{702563AC-2CF8-4E10-88BD-3C39D6A9CC34}"/>
    <hyperlink ref="D28" r:id="rId32" xr:uid="{2218D6BB-EBC4-42BB-9A08-9F71BA5478DE}"/>
    <hyperlink ref="D31" r:id="rId33" xr:uid="{A926ED35-FF02-420B-8881-C8BA24F7E6B6}"/>
    <hyperlink ref="D24" r:id="rId34" xr:uid="{B4CB2B13-ADD9-4564-B2AA-9A503E5BDD43}"/>
    <hyperlink ref="D53" r:id="rId35" xr:uid="{B1C99E89-37BF-42C2-B670-456C148DABE6}"/>
    <hyperlink ref="D11" r:id="rId36" xr:uid="{ACEAEC61-DBE5-4665-ACB8-5B0B4257CF7F}"/>
    <hyperlink ref="D41" r:id="rId37" xr:uid="{D1B8723F-AAED-45F4-BF2F-D96A6B61BCFF}"/>
    <hyperlink ref="D4" r:id="rId38" xr:uid="{0815CF08-E190-4AA6-BA2A-BD95D6D095AD}"/>
    <hyperlink ref="D44" r:id="rId39" xr:uid="{717194D7-1DFB-4222-BD2F-1A6D5EDD1991}"/>
    <hyperlink ref="D42" r:id="rId40" xr:uid="{4C37E1E9-5322-40AF-906E-D76FD6227148}"/>
    <hyperlink ref="D63" r:id="rId41" xr:uid="{8E82A9FA-054E-49B4-84FC-BD25825548F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EMPLEADOS 26092022</vt:lpstr>
      <vt:lpstr>Hoja1</vt:lpstr>
      <vt:lpstr>CONTRATISTAS 26102022</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Marlon Yesid Montes Santana</dc:creator>
  <cp:lastModifiedBy>Astrid Lorena Vallejo Bedoya</cp:lastModifiedBy>
  <dcterms:created xsi:type="dcterms:W3CDTF">2022-09-29T13:33:44Z</dcterms:created>
  <dcterms:modified xsi:type="dcterms:W3CDTF">2023-08-29T14:14:29Z</dcterms:modified>
</cp:coreProperties>
</file>